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4\феврал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2-ТЭО'!$A$1:$BL$153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6" i="1" l="1"/>
  <c r="K146" i="1"/>
  <c r="L146" i="1"/>
  <c r="M146" i="1"/>
  <c r="N146" i="1"/>
  <c r="P146" i="1"/>
  <c r="Q146" i="1"/>
  <c r="R146" i="1"/>
  <c r="S146" i="1"/>
  <c r="U146" i="1"/>
  <c r="V146" i="1"/>
  <c r="X146" i="1"/>
  <c r="Z146" i="1"/>
  <c r="AA146" i="1"/>
  <c r="AC146" i="1"/>
  <c r="AE146" i="1"/>
  <c r="AF146" i="1"/>
  <c r="AG146" i="1"/>
  <c r="AH146" i="1"/>
  <c r="AJ146" i="1"/>
  <c r="AK146" i="1"/>
  <c r="AL146" i="1"/>
  <c r="AM146" i="1"/>
  <c r="AO146" i="1"/>
  <c r="AP146" i="1"/>
  <c r="AQ146" i="1"/>
  <c r="AR146" i="1"/>
  <c r="AT146" i="1"/>
  <c r="AU146" i="1"/>
  <c r="AV146" i="1"/>
  <c r="AW146" i="1"/>
  <c r="AY146" i="1"/>
  <c r="AZ146" i="1"/>
  <c r="BA146" i="1"/>
  <c r="BB146" i="1"/>
  <c r="BD146" i="1"/>
  <c r="BE146" i="1"/>
  <c r="BF146" i="1"/>
  <c r="BG146" i="1"/>
  <c r="BI146" i="1"/>
  <c r="BJ146" i="1"/>
  <c r="BK146" i="1"/>
  <c r="BL146" i="1"/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0" i="1"/>
  <c r="I10" i="2"/>
  <c r="H10" i="2"/>
  <c r="AB49" i="1"/>
  <c r="H14" i="2"/>
  <c r="AB70" i="1"/>
  <c r="AB43" i="1"/>
  <c r="H20" i="2"/>
  <c r="AB149" i="1"/>
  <c r="AB40" i="1"/>
  <c r="AB143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51" i="1"/>
  <c r="AB146" i="1" s="1"/>
  <c r="BH150" i="1"/>
  <c r="BC150" i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AB27" i="1"/>
  <c r="H70" i="1" l="1"/>
  <c r="E150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52" i="1"/>
  <c r="L152" i="1"/>
  <c r="M152" i="1"/>
  <c r="N152" i="1"/>
  <c r="P152" i="1"/>
  <c r="Q152" i="1"/>
  <c r="R152" i="1"/>
  <c r="S152" i="1"/>
  <c r="U152" i="1"/>
  <c r="V152" i="1"/>
  <c r="W152" i="1"/>
  <c r="X152" i="1"/>
  <c r="Z152" i="1"/>
  <c r="AA152" i="1"/>
  <c r="AB152" i="1"/>
  <c r="AC152" i="1"/>
  <c r="AE152" i="1"/>
  <c r="AF152" i="1"/>
  <c r="AG152" i="1"/>
  <c r="AH152" i="1"/>
  <c r="AJ152" i="1"/>
  <c r="AK152" i="1"/>
  <c r="AL152" i="1"/>
  <c r="AM152" i="1"/>
  <c r="AO152" i="1"/>
  <c r="AP152" i="1"/>
  <c r="AQ152" i="1"/>
  <c r="AR152" i="1"/>
  <c r="AT152" i="1"/>
  <c r="AU152" i="1"/>
  <c r="AV152" i="1"/>
  <c r="AW152" i="1"/>
  <c r="AY152" i="1"/>
  <c r="AZ152" i="1"/>
  <c r="BA152" i="1"/>
  <c r="BB152" i="1"/>
  <c r="BD152" i="1"/>
  <c r="BE152" i="1"/>
  <c r="BF152" i="1"/>
  <c r="BG152" i="1"/>
  <c r="BI152" i="1"/>
  <c r="BJ152" i="1"/>
  <c r="BK152" i="1"/>
  <c r="BL152" i="1"/>
  <c r="F153" i="1"/>
  <c r="F152" i="1" s="1"/>
  <c r="G153" i="1"/>
  <c r="G152" i="1" s="1"/>
  <c r="H153" i="1"/>
  <c r="H152" i="1" s="1"/>
  <c r="I153" i="1"/>
  <c r="I152" i="1" s="1"/>
  <c r="J153" i="1"/>
  <c r="J152" i="1" s="1"/>
  <c r="O153" i="1"/>
  <c r="O152" i="1" s="1"/>
  <c r="AB37" i="1" l="1"/>
  <c r="Y43" i="1" l="1"/>
  <c r="K141" i="1"/>
  <c r="L141" i="1"/>
  <c r="M141" i="1"/>
  <c r="N141" i="1"/>
  <c r="P141" i="1"/>
  <c r="Q141" i="1"/>
  <c r="R141" i="1"/>
  <c r="S141" i="1"/>
  <c r="U141" i="1"/>
  <c r="V141" i="1"/>
  <c r="W141" i="1"/>
  <c r="X141" i="1"/>
  <c r="Z141" i="1"/>
  <c r="AA141" i="1"/>
  <c r="AB141" i="1"/>
  <c r="AC141" i="1"/>
  <c r="AE141" i="1"/>
  <c r="AF141" i="1"/>
  <c r="AG141" i="1"/>
  <c r="AH141" i="1"/>
  <c r="AJ141" i="1"/>
  <c r="AK141" i="1"/>
  <c r="AL141" i="1"/>
  <c r="AM141" i="1"/>
  <c r="AO141" i="1"/>
  <c r="AP141" i="1"/>
  <c r="AQ141" i="1"/>
  <c r="AR141" i="1"/>
  <c r="AT141" i="1"/>
  <c r="AU141" i="1"/>
  <c r="AV141" i="1"/>
  <c r="AW141" i="1"/>
  <c r="AY141" i="1"/>
  <c r="AZ141" i="1"/>
  <c r="BA141" i="1"/>
  <c r="BB141" i="1"/>
  <c r="BD141" i="1"/>
  <c r="BE141" i="1"/>
  <c r="BF141" i="1"/>
  <c r="BG141" i="1"/>
  <c r="BI141" i="1"/>
  <c r="BJ141" i="1"/>
  <c r="BK141" i="1"/>
  <c r="BL141" i="1"/>
  <c r="BH149" i="1" l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 l="1"/>
  <c r="E149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53" i="1" l="1"/>
  <c r="BH152" i="1" s="1"/>
  <c r="BC153" i="1"/>
  <c r="BC152" i="1" s="1"/>
  <c r="AX153" i="1"/>
  <c r="AX152" i="1" s="1"/>
  <c r="AS153" i="1"/>
  <c r="AS152" i="1" s="1"/>
  <c r="AN153" i="1"/>
  <c r="AN152" i="1" s="1"/>
  <c r="AI153" i="1"/>
  <c r="AI152" i="1" s="1"/>
  <c r="AD153" i="1"/>
  <c r="AD152" i="1" s="1"/>
  <c r="Y153" i="1"/>
  <c r="Y152" i="1" s="1"/>
  <c r="T153" i="1"/>
  <c r="T152" i="1" l="1"/>
  <c r="E153" i="1"/>
  <c r="E152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48" i="1"/>
  <c r="W146" i="1" s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0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48" i="1" l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H147" i="1"/>
  <c r="BC147" i="1"/>
  <c r="AX147" i="1"/>
  <c r="AS147" i="1"/>
  <c r="AN147" i="1"/>
  <c r="AI147" i="1"/>
  <c r="AD147" i="1"/>
  <c r="Y147" i="1"/>
  <c r="T147" i="1"/>
  <c r="O147" i="1"/>
  <c r="J147" i="1"/>
  <c r="I147" i="1"/>
  <c r="H147" i="1"/>
  <c r="G147" i="1"/>
  <c r="F147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47" i="1"/>
  <c r="E148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0" i="1"/>
  <c r="G140" i="1"/>
  <c r="H140" i="1"/>
  <c r="I140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0" i="1"/>
  <c r="BC140" i="1"/>
  <c r="AX140" i="1"/>
  <c r="AS140" i="1"/>
  <c r="AN140" i="1"/>
  <c r="AI140" i="1"/>
  <c r="AD140" i="1"/>
  <c r="Y140" i="1"/>
  <c r="T140" i="1"/>
  <c r="O140" i="1"/>
  <c r="J140" i="1"/>
  <c r="E140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51" i="1" l="1"/>
  <c r="BH146" i="1" s="1"/>
  <c r="BC151" i="1"/>
  <c r="BC146" i="1" s="1"/>
  <c r="AX151" i="1"/>
  <c r="AX146" i="1" s="1"/>
  <c r="AS151" i="1"/>
  <c r="AS146" i="1" s="1"/>
  <c r="AN151" i="1"/>
  <c r="AN146" i="1" s="1"/>
  <c r="AI151" i="1"/>
  <c r="AI146" i="1" s="1"/>
  <c r="AD151" i="1"/>
  <c r="AD146" i="1" s="1"/>
  <c r="Y151" i="1"/>
  <c r="Y146" i="1" s="1"/>
  <c r="T151" i="1"/>
  <c r="T146" i="1" s="1"/>
  <c r="O151" i="1"/>
  <c r="O146" i="1" s="1"/>
  <c r="J151" i="1"/>
  <c r="J146" i="1" s="1"/>
  <c r="I151" i="1"/>
  <c r="I146" i="1" s="1"/>
  <c r="H151" i="1"/>
  <c r="H146" i="1" s="1"/>
  <c r="G151" i="1"/>
  <c r="G146" i="1" s="1"/>
  <c r="F151" i="1"/>
  <c r="F146" i="1" s="1"/>
  <c r="E151" i="1" l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45" i="1" l="1"/>
  <c r="M145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5" i="1" l="1"/>
  <c r="T145" i="1"/>
  <c r="Y145" i="1"/>
  <c r="AD145" i="1"/>
  <c r="AI145" i="1"/>
  <c r="AN145" i="1"/>
  <c r="AS145" i="1"/>
  <c r="AX145" i="1"/>
  <c r="BC145" i="1"/>
  <c r="BH145" i="1"/>
  <c r="BH142" i="1"/>
  <c r="BH141" i="1" s="1"/>
  <c r="BC142" i="1"/>
  <c r="BC141" i="1" s="1"/>
  <c r="AX142" i="1"/>
  <c r="AX141" i="1" s="1"/>
  <c r="AS142" i="1"/>
  <c r="AS141" i="1" s="1"/>
  <c r="AN142" i="1"/>
  <c r="AN141" i="1" s="1"/>
  <c r="AI142" i="1"/>
  <c r="AI141" i="1" s="1"/>
  <c r="AD142" i="1"/>
  <c r="AD141" i="1" s="1"/>
  <c r="Y142" i="1"/>
  <c r="Y141" i="1" s="1"/>
  <c r="T142" i="1"/>
  <c r="T141" i="1" s="1"/>
  <c r="O142" i="1"/>
  <c r="O141" i="1" s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45" i="1"/>
  <c r="H144" i="1" s="1"/>
  <c r="I145" i="1"/>
  <c r="I144" i="1" s="1"/>
  <c r="J145" i="1"/>
  <c r="J144" i="1" s="1"/>
  <c r="G145" i="1"/>
  <c r="G144" i="1" s="1"/>
  <c r="F145" i="1"/>
  <c r="F144" i="1" s="1"/>
  <c r="BL144" i="1"/>
  <c r="BK144" i="1"/>
  <c r="BJ144" i="1"/>
  <c r="BI144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AG144" i="1"/>
  <c r="AF144" i="1"/>
  <c r="AE144" i="1"/>
  <c r="AD144" i="1"/>
  <c r="AC144" i="1"/>
  <c r="AB144" i="1"/>
  <c r="AA144" i="1"/>
  <c r="Z144" i="1"/>
  <c r="Y144" i="1"/>
  <c r="X144" i="1"/>
  <c r="W144" i="1"/>
  <c r="V144" i="1"/>
  <c r="U144" i="1"/>
  <c r="T144" i="1"/>
  <c r="S144" i="1"/>
  <c r="R144" i="1"/>
  <c r="Q144" i="1"/>
  <c r="P144" i="1"/>
  <c r="O144" i="1"/>
  <c r="N144" i="1"/>
  <c r="M144" i="1"/>
  <c r="L144" i="1"/>
  <c r="K144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45" i="1"/>
  <c r="E144" i="1" s="1"/>
  <c r="J142" i="1"/>
  <c r="J141" i="1" s="1"/>
  <c r="I142" i="1"/>
  <c r="I141" i="1" s="1"/>
  <c r="H142" i="1"/>
  <c r="H141" i="1" s="1"/>
  <c r="G142" i="1"/>
  <c r="G141" i="1" s="1"/>
  <c r="F142" i="1"/>
  <c r="F141" i="1" s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2" i="1"/>
  <c r="E141" i="1" s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<sst xmlns="http://schemas.openxmlformats.org/spreadsheetml/2006/main" count="694" uniqueCount="354">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</sst>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7" zoomScaleNormal="100" zoomScaleSheetLayoutView="100" workbookViewId="0">
      <selection activeCell="B13" sqref="B13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0" t="s">
        <v>53</v>
      </c>
      <c r="L1" s="80"/>
      <c r="M1" s="80"/>
      <c r="N1" s="80"/>
      <c r="O1" s="80"/>
    </row>
    <row r="2" spans="1:15" ht="27" customHeight="1" x14ac:dyDescent="0.2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26</v>
      </c>
      <c r="B3" s="82" t="s">
        <v>27</v>
      </c>
      <c r="C3" s="82" t="s">
        <v>28</v>
      </c>
      <c r="D3" s="82" t="s">
        <v>29</v>
      </c>
      <c r="E3" s="82" t="s">
        <v>30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2"/>
      <c r="B4" s="82"/>
      <c r="C4" s="82"/>
      <c r="D4" s="82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292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3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4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3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4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3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2+1+1</f>
        <v>4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5"/>
      <c r="B11" s="68" t="s">
        <v>325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v>3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5"/>
      <c r="B12" s="68" t="s">
        <v>308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4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79"/>
      <c r="B17" s="10" t="s">
        <v>309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7" t="s">
        <v>293</v>
      </c>
      <c r="B19" s="10" t="s">
        <v>294</v>
      </c>
      <c r="C19" s="7" t="s">
        <v>295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v>1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78"/>
      <c r="B20" s="10" t="s">
        <v>335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79"/>
      <c r="B21" s="10" t="s">
        <v>343</v>
      </c>
      <c r="C21" s="7" t="s">
        <v>295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332</v>
      </c>
      <c r="B22" s="10" t="s">
        <v>333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0" t="s">
        <v>326</v>
      </c>
      <c r="B23" s="73" t="s">
        <v>323</v>
      </c>
      <c r="C23" s="72" t="s">
        <v>324</v>
      </c>
      <c r="D23" s="69">
        <v>0</v>
      </c>
      <c r="E23" s="69">
        <v>0</v>
      </c>
      <c r="F23" s="4">
        <v>0</v>
      </c>
      <c r="G23" s="71">
        <f>307/1000</f>
        <v>0.307</v>
      </c>
      <c r="H23" s="4" t="s">
        <v>336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53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D151" sqref="AD151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2" t="s">
        <v>54</v>
      </c>
      <c r="BK1" s="102"/>
      <c r="BL1" s="102"/>
    </row>
    <row r="2" spans="1:67" ht="25.5" customHeight="1" x14ac:dyDescent="0.25">
      <c r="BJ2" s="102"/>
      <c r="BK2" s="102"/>
      <c r="BL2" s="102"/>
    </row>
    <row r="3" spans="1:67" ht="30.75" customHeight="1" x14ac:dyDescent="0.25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18"/>
      <c r="AR3" s="18"/>
      <c r="AS3" s="18"/>
      <c r="AW3" s="18"/>
      <c r="AX3" s="18"/>
      <c r="BB3" s="18"/>
      <c r="BC3" s="18"/>
      <c r="BG3" s="18"/>
      <c r="BH3" s="18"/>
      <c r="BJ3" s="102"/>
      <c r="BK3" s="102"/>
      <c r="BL3" s="102"/>
      <c r="BM3" s="23"/>
      <c r="BN3" s="23"/>
      <c r="BO3" s="23"/>
    </row>
    <row r="4" spans="1:67" x14ac:dyDescent="0.25">
      <c r="E4" s="24"/>
    </row>
    <row r="5" spans="1:67" x14ac:dyDescent="0.25">
      <c r="A5" s="98" t="s">
        <v>0</v>
      </c>
      <c r="B5" s="86" t="s">
        <v>1</v>
      </c>
      <c r="C5" s="86" t="s">
        <v>2</v>
      </c>
      <c r="D5" s="86" t="s">
        <v>3</v>
      </c>
      <c r="E5" s="99" t="s">
        <v>4</v>
      </c>
      <c r="F5" s="99"/>
      <c r="G5" s="99"/>
      <c r="H5" s="99"/>
      <c r="I5" s="99"/>
      <c r="J5" s="99" t="s">
        <v>5</v>
      </c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8"/>
      <c r="B6" s="86"/>
      <c r="C6" s="86"/>
      <c r="D6" s="86"/>
      <c r="E6" s="99"/>
      <c r="F6" s="99"/>
      <c r="G6" s="99"/>
      <c r="H6" s="99"/>
      <c r="I6" s="99"/>
      <c r="J6" s="99" t="s">
        <v>6</v>
      </c>
      <c r="K6" s="99"/>
      <c r="L6" s="99"/>
      <c r="M6" s="99"/>
      <c r="N6" s="99"/>
      <c r="O6" s="99" t="s">
        <v>7</v>
      </c>
      <c r="P6" s="99"/>
      <c r="Q6" s="99"/>
      <c r="R6" s="99"/>
      <c r="S6" s="99"/>
      <c r="T6" s="99" t="s">
        <v>8</v>
      </c>
      <c r="U6" s="99"/>
      <c r="V6" s="99"/>
      <c r="W6" s="99"/>
      <c r="X6" s="99"/>
      <c r="Y6" s="99" t="s">
        <v>9</v>
      </c>
      <c r="Z6" s="99"/>
      <c r="AA6" s="99"/>
      <c r="AB6" s="99"/>
      <c r="AC6" s="99"/>
      <c r="AD6" s="99" t="s">
        <v>10</v>
      </c>
      <c r="AE6" s="99"/>
      <c r="AF6" s="99"/>
      <c r="AG6" s="99"/>
      <c r="AH6" s="99"/>
      <c r="AI6" s="99" t="s">
        <v>11</v>
      </c>
      <c r="AJ6" s="99"/>
      <c r="AK6" s="99"/>
      <c r="AL6" s="99"/>
      <c r="AM6" s="99"/>
      <c r="AN6" s="99" t="s">
        <v>12</v>
      </c>
      <c r="AO6" s="99"/>
      <c r="AP6" s="99"/>
      <c r="AQ6" s="99"/>
      <c r="AR6" s="99"/>
      <c r="AS6" s="99" t="s">
        <v>13</v>
      </c>
      <c r="AT6" s="99"/>
      <c r="AU6" s="99"/>
      <c r="AV6" s="99"/>
      <c r="AW6" s="99"/>
      <c r="AX6" s="99" t="s">
        <v>14</v>
      </c>
      <c r="AY6" s="99"/>
      <c r="AZ6" s="99"/>
      <c r="BA6" s="99"/>
      <c r="BB6" s="99"/>
      <c r="BC6" s="99" t="s">
        <v>15</v>
      </c>
      <c r="BD6" s="99"/>
      <c r="BE6" s="99"/>
      <c r="BF6" s="99"/>
      <c r="BG6" s="99"/>
      <c r="BH6" s="99" t="s">
        <v>16</v>
      </c>
      <c r="BI6" s="99"/>
      <c r="BJ6" s="99"/>
      <c r="BK6" s="99"/>
      <c r="BL6" s="99"/>
    </row>
    <row r="7" spans="1:67" x14ac:dyDescent="0.25">
      <c r="A7" s="98"/>
      <c r="B7" s="86"/>
      <c r="C7" s="86"/>
      <c r="D7" s="86"/>
      <c r="E7" s="101" t="s">
        <v>17</v>
      </c>
      <c r="F7" s="100" t="s">
        <v>18</v>
      </c>
      <c r="G7" s="100"/>
      <c r="H7" s="100"/>
      <c r="I7" s="100"/>
      <c r="J7" s="101" t="s">
        <v>17</v>
      </c>
      <c r="K7" s="100" t="s">
        <v>18</v>
      </c>
      <c r="L7" s="100"/>
      <c r="M7" s="100"/>
      <c r="N7" s="100"/>
      <c r="O7" s="101" t="s">
        <v>17</v>
      </c>
      <c r="P7" s="100" t="s">
        <v>18</v>
      </c>
      <c r="Q7" s="100"/>
      <c r="R7" s="100"/>
      <c r="S7" s="100"/>
      <c r="T7" s="101" t="s">
        <v>17</v>
      </c>
      <c r="U7" s="100" t="s">
        <v>18</v>
      </c>
      <c r="V7" s="100"/>
      <c r="W7" s="100"/>
      <c r="X7" s="100"/>
      <c r="Y7" s="101" t="s">
        <v>17</v>
      </c>
      <c r="Z7" s="100" t="s">
        <v>18</v>
      </c>
      <c r="AA7" s="100"/>
      <c r="AB7" s="100"/>
      <c r="AC7" s="100"/>
      <c r="AD7" s="101" t="s">
        <v>17</v>
      </c>
      <c r="AE7" s="100" t="s">
        <v>18</v>
      </c>
      <c r="AF7" s="100"/>
      <c r="AG7" s="100"/>
      <c r="AH7" s="100"/>
      <c r="AI7" s="101" t="s">
        <v>17</v>
      </c>
      <c r="AJ7" s="100" t="s">
        <v>18</v>
      </c>
      <c r="AK7" s="100"/>
      <c r="AL7" s="100"/>
      <c r="AM7" s="100"/>
      <c r="AN7" s="101" t="s">
        <v>17</v>
      </c>
      <c r="AO7" s="100" t="s">
        <v>18</v>
      </c>
      <c r="AP7" s="100"/>
      <c r="AQ7" s="100"/>
      <c r="AR7" s="100"/>
      <c r="AS7" s="101" t="s">
        <v>17</v>
      </c>
      <c r="AT7" s="100" t="s">
        <v>18</v>
      </c>
      <c r="AU7" s="100"/>
      <c r="AV7" s="100"/>
      <c r="AW7" s="100"/>
      <c r="AX7" s="101" t="s">
        <v>17</v>
      </c>
      <c r="AY7" s="100" t="s">
        <v>18</v>
      </c>
      <c r="AZ7" s="100"/>
      <c r="BA7" s="100"/>
      <c r="BB7" s="100"/>
      <c r="BC7" s="101" t="s">
        <v>17</v>
      </c>
      <c r="BD7" s="100" t="s">
        <v>18</v>
      </c>
      <c r="BE7" s="100"/>
      <c r="BF7" s="100"/>
      <c r="BG7" s="100"/>
      <c r="BH7" s="101" t="s">
        <v>17</v>
      </c>
      <c r="BI7" s="100" t="s">
        <v>18</v>
      </c>
      <c r="BJ7" s="100"/>
      <c r="BK7" s="100"/>
      <c r="BL7" s="100"/>
    </row>
    <row r="8" spans="1:67" s="19" customFormat="1" ht="35.25" customHeight="1" x14ac:dyDescent="0.25">
      <c r="A8" s="98"/>
      <c r="B8" s="86"/>
      <c r="C8" s="86"/>
      <c r="D8" s="86"/>
      <c r="E8" s="101"/>
      <c r="F8" s="74" t="s">
        <v>19</v>
      </c>
      <c r="G8" s="74" t="s">
        <v>20</v>
      </c>
      <c r="H8" s="74" t="s">
        <v>21</v>
      </c>
      <c r="I8" s="74" t="s">
        <v>22</v>
      </c>
      <c r="J8" s="101"/>
      <c r="K8" s="74" t="s">
        <v>19</v>
      </c>
      <c r="L8" s="74" t="s">
        <v>20</v>
      </c>
      <c r="M8" s="74" t="s">
        <v>21</v>
      </c>
      <c r="N8" s="74" t="s">
        <v>22</v>
      </c>
      <c r="O8" s="101"/>
      <c r="P8" s="74" t="s">
        <v>19</v>
      </c>
      <c r="Q8" s="74" t="s">
        <v>20</v>
      </c>
      <c r="R8" s="74" t="s">
        <v>21</v>
      </c>
      <c r="S8" s="74" t="s">
        <v>22</v>
      </c>
      <c r="T8" s="101"/>
      <c r="U8" s="74" t="s">
        <v>19</v>
      </c>
      <c r="V8" s="74" t="s">
        <v>20</v>
      </c>
      <c r="W8" s="74" t="s">
        <v>21</v>
      </c>
      <c r="X8" s="74" t="s">
        <v>22</v>
      </c>
      <c r="Y8" s="101"/>
      <c r="Z8" s="74" t="s">
        <v>19</v>
      </c>
      <c r="AA8" s="74" t="s">
        <v>20</v>
      </c>
      <c r="AB8" s="74" t="s">
        <v>21</v>
      </c>
      <c r="AC8" s="74" t="s">
        <v>22</v>
      </c>
      <c r="AD8" s="101"/>
      <c r="AE8" s="74" t="s">
        <v>19</v>
      </c>
      <c r="AF8" s="74" t="s">
        <v>20</v>
      </c>
      <c r="AG8" s="74" t="s">
        <v>21</v>
      </c>
      <c r="AH8" s="74" t="s">
        <v>22</v>
      </c>
      <c r="AI8" s="101"/>
      <c r="AJ8" s="74" t="s">
        <v>19</v>
      </c>
      <c r="AK8" s="74" t="s">
        <v>20</v>
      </c>
      <c r="AL8" s="74" t="s">
        <v>21</v>
      </c>
      <c r="AM8" s="74" t="s">
        <v>22</v>
      </c>
      <c r="AN8" s="101"/>
      <c r="AO8" s="74" t="s">
        <v>19</v>
      </c>
      <c r="AP8" s="74" t="s">
        <v>20</v>
      </c>
      <c r="AQ8" s="74" t="s">
        <v>21</v>
      </c>
      <c r="AR8" s="74" t="s">
        <v>22</v>
      </c>
      <c r="AS8" s="101"/>
      <c r="AT8" s="74" t="s">
        <v>19</v>
      </c>
      <c r="AU8" s="74" t="s">
        <v>20</v>
      </c>
      <c r="AV8" s="74" t="s">
        <v>21</v>
      </c>
      <c r="AW8" s="74" t="s">
        <v>22</v>
      </c>
      <c r="AX8" s="101"/>
      <c r="AY8" s="74" t="s">
        <v>19</v>
      </c>
      <c r="AZ8" s="74" t="s">
        <v>20</v>
      </c>
      <c r="BA8" s="74" t="s">
        <v>21</v>
      </c>
      <c r="BB8" s="74" t="s">
        <v>22</v>
      </c>
      <c r="BC8" s="101"/>
      <c r="BD8" s="74" t="s">
        <v>19</v>
      </c>
      <c r="BE8" s="74" t="s">
        <v>20</v>
      </c>
      <c r="BF8" s="74" t="s">
        <v>21</v>
      </c>
      <c r="BG8" s="74" t="s">
        <v>22</v>
      </c>
      <c r="BH8" s="101"/>
      <c r="BI8" s="74" t="s">
        <v>19</v>
      </c>
      <c r="BJ8" s="74" t="s">
        <v>20</v>
      </c>
      <c r="BK8" s="74" t="s">
        <v>21</v>
      </c>
      <c r="BL8" s="74" t="s">
        <v>22</v>
      </c>
    </row>
    <row r="9" spans="1:67" s="19" customFormat="1" x14ac:dyDescent="0.25">
      <c r="A9" s="75">
        <v>1</v>
      </c>
      <c r="B9" s="74">
        <v>2</v>
      </c>
      <c r="C9" s="74">
        <v>3</v>
      </c>
      <c r="D9" s="74">
        <v>4</v>
      </c>
      <c r="E9" s="74">
        <v>5</v>
      </c>
      <c r="F9" s="75">
        <v>6</v>
      </c>
      <c r="G9" s="74">
        <v>6</v>
      </c>
      <c r="H9" s="74">
        <v>7</v>
      </c>
      <c r="I9" s="74">
        <v>8</v>
      </c>
      <c r="J9" s="74">
        <v>9</v>
      </c>
      <c r="K9" s="75">
        <v>11</v>
      </c>
      <c r="L9" s="74">
        <v>10</v>
      </c>
      <c r="M9" s="74">
        <v>11</v>
      </c>
      <c r="N9" s="74">
        <v>12</v>
      </c>
      <c r="O9" s="74">
        <v>13</v>
      </c>
      <c r="P9" s="75">
        <v>16</v>
      </c>
      <c r="Q9" s="74">
        <v>14</v>
      </c>
      <c r="R9" s="74">
        <v>15</v>
      </c>
      <c r="S9" s="74">
        <v>16</v>
      </c>
      <c r="T9" s="74">
        <v>17</v>
      </c>
      <c r="U9" s="75">
        <v>21</v>
      </c>
      <c r="V9" s="74">
        <v>18</v>
      </c>
      <c r="W9" s="74">
        <v>19</v>
      </c>
      <c r="X9" s="74">
        <v>20</v>
      </c>
      <c r="Y9" s="74">
        <v>21</v>
      </c>
      <c r="Z9" s="75">
        <v>26</v>
      </c>
      <c r="AA9" s="74">
        <v>22</v>
      </c>
      <c r="AB9" s="74">
        <v>23</v>
      </c>
      <c r="AC9" s="74">
        <v>24</v>
      </c>
      <c r="AD9" s="74">
        <v>25</v>
      </c>
      <c r="AE9" s="75">
        <v>31</v>
      </c>
      <c r="AF9" s="74">
        <v>26</v>
      </c>
      <c r="AG9" s="74">
        <v>27</v>
      </c>
      <c r="AH9" s="74">
        <v>28</v>
      </c>
      <c r="AI9" s="74">
        <v>29</v>
      </c>
      <c r="AJ9" s="75">
        <v>36</v>
      </c>
      <c r="AK9" s="74">
        <v>30</v>
      </c>
      <c r="AL9" s="74">
        <v>31</v>
      </c>
      <c r="AM9" s="74">
        <v>32</v>
      </c>
      <c r="AN9" s="74">
        <v>33</v>
      </c>
      <c r="AO9" s="75">
        <v>41</v>
      </c>
      <c r="AP9" s="74">
        <v>34</v>
      </c>
      <c r="AQ9" s="74">
        <v>35</v>
      </c>
      <c r="AR9" s="74">
        <v>36</v>
      </c>
      <c r="AS9" s="74">
        <v>37</v>
      </c>
      <c r="AT9" s="75">
        <v>46</v>
      </c>
      <c r="AU9" s="74">
        <v>38</v>
      </c>
      <c r="AV9" s="74">
        <v>39</v>
      </c>
      <c r="AW9" s="74">
        <v>40</v>
      </c>
      <c r="AX9" s="74">
        <v>41</v>
      </c>
      <c r="AY9" s="75">
        <v>51</v>
      </c>
      <c r="AZ9" s="74">
        <v>42</v>
      </c>
      <c r="BA9" s="74">
        <v>43</v>
      </c>
      <c r="BB9" s="74">
        <v>44</v>
      </c>
      <c r="BC9" s="74">
        <v>45</v>
      </c>
      <c r="BD9" s="75">
        <v>56</v>
      </c>
      <c r="BE9" s="74">
        <v>46</v>
      </c>
      <c r="BF9" s="74">
        <v>47</v>
      </c>
      <c r="BG9" s="74">
        <v>48</v>
      </c>
      <c r="BH9" s="74">
        <v>49</v>
      </c>
      <c r="BI9" s="75">
        <v>61</v>
      </c>
      <c r="BJ9" s="74">
        <v>50</v>
      </c>
      <c r="BK9" s="74">
        <v>51</v>
      </c>
      <c r="BL9" s="74">
        <v>52</v>
      </c>
    </row>
    <row r="10" spans="1:67" s="27" customFormat="1" x14ac:dyDescent="0.25">
      <c r="A10" s="75"/>
      <c r="B10" s="86" t="s">
        <v>36</v>
      </c>
      <c r="C10" s="86"/>
      <c r="D10" s="86"/>
      <c r="E10" s="26">
        <f>E11+E29+E31+E36+E87+E102+E113+E141+E144+E146+E152</f>
        <v>1203881.7</v>
      </c>
      <c r="F10" s="26">
        <f>F11+F29+F31+F36+F87+F102+F113+F141+F144+F146+F152</f>
        <v>0</v>
      </c>
      <c r="G10" s="26">
        <f>G11+G29+G31+G36+G87+G102+G113+G141+G144+G146+G152</f>
        <v>142186.39999999997</v>
      </c>
      <c r="H10" s="26">
        <f>H11+H29+H31+H36+H87+H102+H113+H141+H144+H146+H152</f>
        <v>1060978</v>
      </c>
      <c r="I10" s="26">
        <f>I11+I29+I31+I36+I87+I102+I113+I141+I144+I146+I152</f>
        <v>717.3</v>
      </c>
      <c r="J10" s="26">
        <f>J11+J29+J31+J36+J87+J102+J113+J141+J144+J146+J152</f>
        <v>116854.5</v>
      </c>
      <c r="K10" s="26">
        <f>K11+K29+K31+K36+K87+K102+K113+K141+K144+K146+K152</f>
        <v>0</v>
      </c>
      <c r="L10" s="26">
        <f>L11+L29+L31+L36+L87+L102+L113+L141+L144+L146+L152</f>
        <v>8127.8</v>
      </c>
      <c r="M10" s="26">
        <f>M11+M29+M31+M36+M87+M102+M113+M141+M144+M146+M152</f>
        <v>108408.1</v>
      </c>
      <c r="N10" s="26">
        <f>N11+N29+N31+N36+N87+N102+N113+N141+N144+N146+N152</f>
        <v>318.59999999999997</v>
      </c>
      <c r="O10" s="26">
        <f>O11+O29+O31+O36+O87+O102+O113+O141+O144+O146+O152</f>
        <v>138962.59999999998</v>
      </c>
      <c r="P10" s="26">
        <f>P11+P29+P31+P36+P87+P102+P113+P141+P144+P146+P152</f>
        <v>0</v>
      </c>
      <c r="Q10" s="26">
        <f>Q11+Q29+Q31+Q36+Q87+Q102+Q113+Q141+Q144+Q146+Q152</f>
        <v>0</v>
      </c>
      <c r="R10" s="26">
        <f>R11+R29+R31+R36+R87+R102+R113+R141+R144+R146+R152</f>
        <v>138753.19999999998</v>
      </c>
      <c r="S10" s="26">
        <f>S11+S29+S31+S36+S87+S102+S113+S141+S144+S146+S152</f>
        <v>209.39999999999998</v>
      </c>
      <c r="T10" s="26">
        <f>T11+T29+T31+T36+T87+T102+T113+T141+T144+T146+T152</f>
        <v>210581.59999999998</v>
      </c>
      <c r="U10" s="26">
        <f>U11+U29+U31+U36+U87+U102+U113+U141+U144+U146+U152</f>
        <v>0</v>
      </c>
      <c r="V10" s="26">
        <f>V11+V29+V31+V36+V87+V102+V113+V141+V144+V146+V152</f>
        <v>80197.299999999988</v>
      </c>
      <c r="W10" s="26">
        <f>W11+W29+W31+W36+W87+W102+W113+W141+W144+W146+W152</f>
        <v>130194.99999999999</v>
      </c>
      <c r="X10" s="26">
        <f>X11+X29+X31+X36+X87+X102+X113+X141+X144+X146+X152</f>
        <v>189.3</v>
      </c>
      <c r="Y10" s="26">
        <f>Y11+Y29+Y31+Y36+Y87+Y102+Y113+Y141+Y144+Y146+Y152</f>
        <v>207945.80000000002</v>
      </c>
      <c r="Z10" s="26">
        <f>Z11+Z29+Z31+Z36+Z87+Z102+Z113+Z141+Z144+Z146+Z152</f>
        <v>0</v>
      </c>
      <c r="AA10" s="26">
        <f>AA11+AA29+AA31+AA36+AA87+AA102+AA113+AA141+AA144+AA146+AA152</f>
        <v>47054.899999999994</v>
      </c>
      <c r="AB10" s="26">
        <f>AB11+AB29+AB31+AB36+AB87+AB102+AB113+AB141+AB144+AB146+AB152</f>
        <v>160890.9</v>
      </c>
      <c r="AC10" s="26">
        <f>AC11+AC29+AC31+AC36+AC87+AC102+AC113+AC141+AC144+AC146+AC152</f>
        <v>0</v>
      </c>
      <c r="AD10" s="26">
        <f>AD11+AD29+AD31+AD36+AD87+AD102+AD113+AD141+AD144+AD146+AD152</f>
        <v>251327.4</v>
      </c>
      <c r="AE10" s="26">
        <f>AE11+AE29+AE31+AE36+AE87+AE102+AE113+AE141+AE144+AE146+AE152</f>
        <v>0</v>
      </c>
      <c r="AF10" s="26">
        <f>AF11+AF29+AF31+AF36+AF87+AF102+AF113+AF141+AF144+AF146+AF152</f>
        <v>6806.4</v>
      </c>
      <c r="AG10" s="26">
        <f>AG11+AG29+AG31+AG36+AG87+AG102+AG113+AG141+AG144+AG146+AG152</f>
        <v>244521</v>
      </c>
      <c r="AH10" s="26">
        <f>AH11+AH29+AH31+AH36+AH87+AH102+AH113+AH141+AH144+AH146+AH152</f>
        <v>0</v>
      </c>
      <c r="AI10" s="26">
        <f>AI11+AI29+AI31+AI36+AI87+AI102+AI113+AI141+AI144+AI146+AI152</f>
        <v>129796.5</v>
      </c>
      <c r="AJ10" s="26">
        <f>AJ11+AJ29+AJ31+AJ36+AJ87+AJ102+AJ113+AJ141+AJ144+AJ146+AJ152</f>
        <v>0</v>
      </c>
      <c r="AK10" s="26">
        <f>AK11+AK29+AK31+AK36+AK87+AK102+AK113+AK141+AK144+AK146+AK152</f>
        <v>0</v>
      </c>
      <c r="AL10" s="26">
        <f>AL11+AL29+AL31+AL36+AL87+AL102+AL113+AL141+AL144+AL146+AL152</f>
        <v>129796.5</v>
      </c>
      <c r="AM10" s="26">
        <f>AM11+AM29+AM31+AM36+AM87+AM102+AM113+AM141+AM144+AM146+AM152</f>
        <v>0</v>
      </c>
      <c r="AN10" s="26">
        <f>AN11+AN29+AN31+AN36+AN87+AN102+AN113+AN141+AN144+AN146+AN152</f>
        <v>132407.70000000001</v>
      </c>
      <c r="AO10" s="26">
        <f>AO11+AO29+AO31+AO36+AO87+AO102+AO113+AO141+AO144+AO146+AO152</f>
        <v>0</v>
      </c>
      <c r="AP10" s="26">
        <f>AP11+AP29+AP31+AP36+AP87+AP102+AP113+AP141+AP144+AP146+AP152</f>
        <v>0</v>
      </c>
      <c r="AQ10" s="26">
        <f>AQ11+AQ29+AQ31+AQ36+AQ87+AQ102+AQ113+AQ141+AQ144+AQ146+AQ152</f>
        <v>132407.70000000001</v>
      </c>
      <c r="AR10" s="26">
        <f>AR11+AR29+AR31+AR36+AR87+AR102+AR113+AR141+AR144+AR146+AR152</f>
        <v>0</v>
      </c>
      <c r="AS10" s="26">
        <f>AS11+AS29+AS31+AS36+AS87+AS102+AS113+AS141+AS144+AS146+AS152</f>
        <v>4001.3999999999996</v>
      </c>
      <c r="AT10" s="26">
        <f>AT11+AT29+AT31+AT36+AT87+AT102+AT113+AT141+AT144+AT146+AT152</f>
        <v>0</v>
      </c>
      <c r="AU10" s="26">
        <f>AU11+AU29+AU31+AU36+AU87+AU102+AU113+AU141+AU144+AU146+AU152</f>
        <v>0</v>
      </c>
      <c r="AV10" s="26">
        <f>AV11+AV29+AV31+AV36+AV87+AV102+AV113+AV141+AV144+AV146+AV152</f>
        <v>4001.3999999999996</v>
      </c>
      <c r="AW10" s="26">
        <f>AW11+AW29+AW31+AW36+AW87+AW102+AW113+AW141+AW144+AW146+AW152</f>
        <v>0</v>
      </c>
      <c r="AX10" s="26">
        <f>AX11+AX29+AX31+AX36+AX87+AX102+AX113+AX141+AX144+AX146+AX152</f>
        <v>4001.3999999999996</v>
      </c>
      <c r="AY10" s="26">
        <f>AY11+AY29+AY31+AY36+AY87+AY102+AY113+AY141+AY144+AY146+AY152</f>
        <v>0</v>
      </c>
      <c r="AZ10" s="26">
        <f>AZ11+AZ29+AZ31+AZ36+AZ87+AZ102+AZ113+AZ141+AZ144+AZ146+AZ152</f>
        <v>0</v>
      </c>
      <c r="BA10" s="26">
        <f>BA11+BA29+BA31+BA36+BA87+BA102+BA113+BA141+BA144+BA146+BA152</f>
        <v>4001.3999999999996</v>
      </c>
      <c r="BB10" s="26">
        <f>BB11+BB29+BB31+BB36+BB87+BB102+BB113+BB141+BB144+BB146+BB152</f>
        <v>0</v>
      </c>
      <c r="BC10" s="26">
        <f>BC11+BC29+BC31+BC36+BC87+BC102+BC113+BC141+BC144+BC146+BC152</f>
        <v>4001.3999999999996</v>
      </c>
      <c r="BD10" s="26">
        <f>BD11+BD29+BD31+BD36+BD87+BD102+BD113+BD141+BD144+BD146+BD152</f>
        <v>0</v>
      </c>
      <c r="BE10" s="26">
        <f>BE11+BE29+BE31+BE36+BE87+BE102+BE113+BE141+BE144+BE146+BE152</f>
        <v>0</v>
      </c>
      <c r="BF10" s="26">
        <f>BF11+BF29+BF31+BF36+BF87+BF102+BF113+BF141+BF144+BF146+BF152</f>
        <v>4001.3999999999996</v>
      </c>
      <c r="BG10" s="26">
        <f>BG11+BG29+BG31+BG36+BG87+BG102+BG113+BG141+BG144+BG146+BG152</f>
        <v>0</v>
      </c>
      <c r="BH10" s="26">
        <f>BH11+BH29+BH31+BH36+BH87+BH102+BH113+BH141+BH144+BH146+BH152</f>
        <v>4001.3999999999996</v>
      </c>
      <c r="BI10" s="26">
        <f>BI11+BI29+BI31+BI36+BI87+BI102+BI113+BI141+BI144+BI146+BI152</f>
        <v>0</v>
      </c>
      <c r="BJ10" s="26">
        <f>BJ11+BJ29+BJ31+BJ36+BJ87+BJ102+BJ113+BJ141+BJ144+BJ146+BJ152</f>
        <v>0</v>
      </c>
      <c r="BK10" s="26">
        <f>BK11+BK29+BK31+BK36+BK87+BK102+BK113+BK141+BK144+BK146+BK152</f>
        <v>4001.3999999999996</v>
      </c>
      <c r="BL10" s="26">
        <f>BL11+BL29+BL31+BL36+BL87+BL102+BL113+BL141+BL144+BL146+BL152</f>
        <v>0</v>
      </c>
    </row>
    <row r="11" spans="1:67" s="27" customFormat="1" ht="87.75" customHeight="1" x14ac:dyDescent="0.25">
      <c r="A11" s="75" t="s">
        <v>23</v>
      </c>
      <c r="B11" s="103" t="s">
        <v>197</v>
      </c>
      <c r="C11" s="103"/>
      <c r="D11" s="103"/>
      <c r="E11" s="26">
        <f>SUM(E12:E28)</f>
        <v>39204.799999999996</v>
      </c>
      <c r="F11" s="26">
        <f t="shared" ref="F11" si="0">SUM(F12:F28)</f>
        <v>0</v>
      </c>
      <c r="G11" s="26">
        <f>SUM(G12:G28)</f>
        <v>0</v>
      </c>
      <c r="H11" s="26">
        <f>SUM(H12:H28)</f>
        <v>39204.799999999996</v>
      </c>
      <c r="I11" s="26">
        <f>SUM(I12:I28)</f>
        <v>0</v>
      </c>
      <c r="J11" s="26">
        <f t="shared" ref="J11:L11" si="1">SUM(J12:J28)</f>
        <v>3468.4999999999995</v>
      </c>
      <c r="K11" s="26">
        <f t="shared" si="1"/>
        <v>0</v>
      </c>
      <c r="L11" s="26">
        <f t="shared" si="1"/>
        <v>0</v>
      </c>
      <c r="M11" s="26">
        <f t="shared" ref="M11:Y11" si="2">SUM(M12:M28)</f>
        <v>3468.4999999999995</v>
      </c>
      <c r="N11" s="26">
        <f t="shared" si="2"/>
        <v>0</v>
      </c>
      <c r="O11" s="26">
        <f>SUM(O12:O28)</f>
        <v>2954.7000000000003</v>
      </c>
      <c r="P11" s="26">
        <f t="shared" si="2"/>
        <v>0</v>
      </c>
      <c r="Q11" s="26">
        <f t="shared" si="2"/>
        <v>0</v>
      </c>
      <c r="R11" s="26">
        <f t="shared" si="2"/>
        <v>2954.7000000000003</v>
      </c>
      <c r="S11" s="26">
        <f t="shared" si="2"/>
        <v>0</v>
      </c>
      <c r="T11" s="26">
        <f t="shared" si="2"/>
        <v>2344.7000000000003</v>
      </c>
      <c r="U11" s="26">
        <f t="shared" si="2"/>
        <v>0</v>
      </c>
      <c r="V11" s="26">
        <f t="shared" si="2"/>
        <v>0</v>
      </c>
      <c r="W11" s="26">
        <f t="shared" si="2"/>
        <v>2344.7000000000003</v>
      </c>
      <c r="X11" s="26">
        <f t="shared" si="2"/>
        <v>0</v>
      </c>
      <c r="Y11" s="26">
        <f t="shared" si="2"/>
        <v>2882.8</v>
      </c>
      <c r="Z11" s="26">
        <f>SUM(Z12:Z14)</f>
        <v>0</v>
      </c>
      <c r="AA11" s="26"/>
      <c r="AB11" s="26">
        <f t="shared" ref="AB11" si="3">SUM(AB12:AB28)</f>
        <v>2882.8</v>
      </c>
      <c r="AC11" s="26"/>
      <c r="AD11" s="26">
        <f t="shared" ref="AD11" si="4">SUM(AD12:AD28)</f>
        <v>3699.5</v>
      </c>
      <c r="AE11" s="26">
        <f>SUM(AE12:AE14)</f>
        <v>0</v>
      </c>
      <c r="AF11" s="26"/>
      <c r="AG11" s="26">
        <f t="shared" ref="AG11" si="5">SUM(AG12:AG28)</f>
        <v>3699.5</v>
      </c>
      <c r="AH11" s="26"/>
      <c r="AI11" s="26">
        <f t="shared" ref="AI11" si="6">SUM(AI12:AI28)</f>
        <v>3847.6000000000004</v>
      </c>
      <c r="AJ11" s="26">
        <f>SUM(AJ12:AJ14)</f>
        <v>0</v>
      </c>
      <c r="AK11" s="26"/>
      <c r="AL11" s="26">
        <f t="shared" ref="AL11" si="7">SUM(AL12:AL28)</f>
        <v>3847.6000000000004</v>
      </c>
      <c r="AM11" s="26"/>
      <c r="AN11" s="26">
        <f t="shared" ref="AN11" si="8">SUM(AN12:AN28)</f>
        <v>4001.3999999999996</v>
      </c>
      <c r="AO11" s="26">
        <f t="shared" ref="AO11:BL11" si="9">SUM(AO12:AO14)</f>
        <v>0</v>
      </c>
      <c r="AP11" s="26">
        <f t="shared" si="9"/>
        <v>0</v>
      </c>
      <c r="AQ11" s="26">
        <f t="shared" ref="AQ11" si="10">SUM(AQ12:AQ28)</f>
        <v>4001.3999999999996</v>
      </c>
      <c r="AR11" s="26">
        <f t="shared" si="9"/>
        <v>0</v>
      </c>
      <c r="AS11" s="26">
        <f t="shared" ref="AS11" si="11">SUM(AS12:AS28)</f>
        <v>4001.3999999999996</v>
      </c>
      <c r="AT11" s="26">
        <f t="shared" si="9"/>
        <v>0</v>
      </c>
      <c r="AU11" s="26">
        <f t="shared" si="9"/>
        <v>0</v>
      </c>
      <c r="AV11" s="26">
        <f t="shared" ref="AV11" si="12">SUM(AV12:AV28)</f>
        <v>4001.3999999999996</v>
      </c>
      <c r="AW11" s="26">
        <f t="shared" si="9"/>
        <v>0</v>
      </c>
      <c r="AX11" s="26">
        <f t="shared" ref="AX11" si="13">SUM(AX12:AX28)</f>
        <v>4001.3999999999996</v>
      </c>
      <c r="AY11" s="26">
        <f t="shared" si="9"/>
        <v>0</v>
      </c>
      <c r="AZ11" s="26">
        <f t="shared" si="9"/>
        <v>0</v>
      </c>
      <c r="BA11" s="26">
        <f t="shared" ref="BA11" si="14">SUM(BA12:BA28)</f>
        <v>4001.3999999999996</v>
      </c>
      <c r="BB11" s="26">
        <f t="shared" si="9"/>
        <v>0</v>
      </c>
      <c r="BC11" s="26">
        <f t="shared" ref="BC11" si="15">SUM(BC12:BC28)</f>
        <v>4001.3999999999996</v>
      </c>
      <c r="BD11" s="26">
        <f t="shared" si="9"/>
        <v>0</v>
      </c>
      <c r="BE11" s="26">
        <f t="shared" si="9"/>
        <v>0</v>
      </c>
      <c r="BF11" s="26">
        <f t="shared" ref="BF11" si="16">SUM(BF12:BF28)</f>
        <v>4001.3999999999996</v>
      </c>
      <c r="BG11" s="26">
        <f t="shared" si="9"/>
        <v>0</v>
      </c>
      <c r="BH11" s="26">
        <f t="shared" ref="BH11" si="17">SUM(BH12:BH28)</f>
        <v>4001.3999999999996</v>
      </c>
      <c r="BI11" s="26">
        <f t="shared" si="9"/>
        <v>0</v>
      </c>
      <c r="BJ11" s="26">
        <f t="shared" si="9"/>
        <v>0</v>
      </c>
      <c r="BK11" s="26">
        <f t="shared" ref="BK11" si="18">SUM(BK12:BK28)</f>
        <v>4001.3999999999996</v>
      </c>
      <c r="BL11" s="26">
        <f t="shared" si="9"/>
        <v>0</v>
      </c>
    </row>
    <row r="12" spans="1:67" ht="33" x14ac:dyDescent="0.25">
      <c r="A12" s="28" t="s">
        <v>32</v>
      </c>
      <c r="B12" s="76" t="s">
        <v>231</v>
      </c>
      <c r="C12" s="30" t="s">
        <v>24</v>
      </c>
      <c r="D12" s="30" t="s">
        <v>38</v>
      </c>
      <c r="E12" s="31">
        <f>J12+O12+T12+Y12+AD12+AI12+AN12+AS12+AX12+BC12+BH12</f>
        <v>464.20000000000016</v>
      </c>
      <c r="F12" s="31">
        <f t="shared" ref="F12" si="19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464.20000000000016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44.9</v>
      </c>
      <c r="AE12" s="33">
        <v>0</v>
      </c>
      <c r="AF12" s="33">
        <v>0</v>
      </c>
      <c r="AG12" s="35">
        <v>44.9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0">J13+O13+T13+Y13+AD13+AI13+AN13+AS13+AX13+BC13+BH13</f>
        <v>2690.3000000000006</v>
      </c>
      <c r="F13" s="31">
        <f t="shared" ref="F13:F28" si="21">K13+P13+U13+Z13+AE13+AJ13+AO13+AT13+AY13</f>
        <v>0</v>
      </c>
      <c r="G13" s="31">
        <f t="shared" ref="G13:G28" si="22">L13+Q13+V13+AA13+AF13+AK13+AP13+AU13+AZ13+BE13+BJ13</f>
        <v>0</v>
      </c>
      <c r="H13" s="31">
        <f t="shared" ref="H13:H28" si="23">M13+R13+W13+AB13+AG13+AL13+AQ13+AV13+BA13+BF13+BK13</f>
        <v>2690.3000000000006</v>
      </c>
      <c r="I13" s="31">
        <f t="shared" ref="I13:I28" si="24">N13+S13+X13+AC13+AH13+AM13+AR13+AW13+BB13+BG13+BL13</f>
        <v>0</v>
      </c>
      <c r="J13" s="32">
        <f t="shared" ref="J13:J28" si="25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6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7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28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29">AG13</f>
        <v>238.8</v>
      </c>
      <c r="AE13" s="33">
        <v>0</v>
      </c>
      <c r="AF13" s="33">
        <v>0</v>
      </c>
      <c r="AG13" s="35">
        <v>238.8</v>
      </c>
      <c r="AH13" s="33">
        <v>0</v>
      </c>
      <c r="AI13" s="32">
        <f t="shared" ref="AI13:AI28" si="30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1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2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3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4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5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0"/>
        <v>4979.8999999999987</v>
      </c>
      <c r="F14" s="31">
        <f t="shared" si="21"/>
        <v>0</v>
      </c>
      <c r="G14" s="31">
        <f t="shared" si="22"/>
        <v>0</v>
      </c>
      <c r="H14" s="31">
        <f t="shared" si="23"/>
        <v>4979.8999999999987</v>
      </c>
      <c r="I14" s="31">
        <f t="shared" si="24"/>
        <v>0</v>
      </c>
      <c r="J14" s="32">
        <f t="shared" si="25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6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7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28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29"/>
        <v>446.7</v>
      </c>
      <c r="AE14" s="33">
        <v>0</v>
      </c>
      <c r="AF14" s="33">
        <v>0</v>
      </c>
      <c r="AG14" s="35">
        <v>446.7</v>
      </c>
      <c r="AH14" s="33">
        <v>0</v>
      </c>
      <c r="AI14" s="32">
        <f t="shared" si="30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1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2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3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4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5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6" t="s">
        <v>233</v>
      </c>
      <c r="C15" s="30" t="s">
        <v>24</v>
      </c>
      <c r="D15" s="30" t="s">
        <v>38</v>
      </c>
      <c r="E15" s="31">
        <f t="shared" si="20"/>
        <v>1965.8000000000004</v>
      </c>
      <c r="F15" s="31">
        <f t="shared" si="21"/>
        <v>0</v>
      </c>
      <c r="G15" s="31">
        <f t="shared" si="22"/>
        <v>0</v>
      </c>
      <c r="H15" s="31">
        <f t="shared" si="23"/>
        <v>1965.8000000000004</v>
      </c>
      <c r="I15" s="31">
        <f t="shared" si="24"/>
        <v>0</v>
      </c>
      <c r="J15" s="32">
        <f t="shared" si="25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6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7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28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29"/>
        <v>185.3</v>
      </c>
      <c r="AE15" s="33">
        <v>0</v>
      </c>
      <c r="AF15" s="33">
        <v>0</v>
      </c>
      <c r="AG15" s="35">
        <v>185.3</v>
      </c>
      <c r="AH15" s="33">
        <v>0</v>
      </c>
      <c r="AI15" s="32">
        <f t="shared" si="30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1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2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3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4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5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0"/>
        <v>1317.3000000000002</v>
      </c>
      <c r="F16" s="31">
        <f t="shared" si="21"/>
        <v>0</v>
      </c>
      <c r="G16" s="31">
        <f t="shared" si="22"/>
        <v>0</v>
      </c>
      <c r="H16" s="31">
        <f t="shared" si="23"/>
        <v>1317.3000000000002</v>
      </c>
      <c r="I16" s="31">
        <f t="shared" si="24"/>
        <v>0</v>
      </c>
      <c r="J16" s="32">
        <f t="shared" si="25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6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7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28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29"/>
        <v>141</v>
      </c>
      <c r="AE16" s="33">
        <v>0</v>
      </c>
      <c r="AF16" s="33">
        <v>0</v>
      </c>
      <c r="AG16" s="35">
        <v>141</v>
      </c>
      <c r="AH16" s="33">
        <v>0</v>
      </c>
      <c r="AI16" s="32">
        <f t="shared" si="30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1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2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3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4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5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0"/>
        <v>1169</v>
      </c>
      <c r="F17" s="31">
        <f t="shared" si="21"/>
        <v>0</v>
      </c>
      <c r="G17" s="31">
        <f t="shared" si="22"/>
        <v>0</v>
      </c>
      <c r="H17" s="31">
        <f t="shared" si="23"/>
        <v>1169</v>
      </c>
      <c r="I17" s="31">
        <f t="shared" si="24"/>
        <v>0</v>
      </c>
      <c r="J17" s="32">
        <f t="shared" si="25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6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7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28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29"/>
        <v>105.6</v>
      </c>
      <c r="AE17" s="33">
        <v>0</v>
      </c>
      <c r="AF17" s="33">
        <v>0</v>
      </c>
      <c r="AG17" s="35">
        <v>105.6</v>
      </c>
      <c r="AH17" s="33">
        <v>0</v>
      </c>
      <c r="AI17" s="32">
        <f t="shared" si="30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1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2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3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4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5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6" t="s">
        <v>234</v>
      </c>
      <c r="C18" s="30" t="s">
        <v>24</v>
      </c>
      <c r="D18" s="30" t="s">
        <v>38</v>
      </c>
      <c r="E18" s="31">
        <f t="shared" si="20"/>
        <v>2764.4999999999995</v>
      </c>
      <c r="F18" s="31">
        <f t="shared" si="21"/>
        <v>0</v>
      </c>
      <c r="G18" s="31">
        <f t="shared" si="22"/>
        <v>0</v>
      </c>
      <c r="H18" s="31">
        <f t="shared" si="23"/>
        <v>2764.4999999999995</v>
      </c>
      <c r="I18" s="31">
        <f t="shared" si="24"/>
        <v>0</v>
      </c>
      <c r="J18" s="32">
        <f t="shared" si="25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6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7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28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29"/>
        <v>245.6</v>
      </c>
      <c r="AE18" s="33">
        <v>0</v>
      </c>
      <c r="AF18" s="33">
        <v>0</v>
      </c>
      <c r="AG18" s="35">
        <v>245.6</v>
      </c>
      <c r="AH18" s="33">
        <v>0</v>
      </c>
      <c r="AI18" s="32">
        <f t="shared" si="30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1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2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3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4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5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6" t="s">
        <v>215</v>
      </c>
      <c r="C19" s="30" t="s">
        <v>24</v>
      </c>
      <c r="D19" s="30" t="s">
        <v>38</v>
      </c>
      <c r="E19" s="31">
        <f t="shared" si="20"/>
        <v>2920.5000000000005</v>
      </c>
      <c r="F19" s="31">
        <f t="shared" si="21"/>
        <v>0</v>
      </c>
      <c r="G19" s="31">
        <f t="shared" si="22"/>
        <v>0</v>
      </c>
      <c r="H19" s="31">
        <f t="shared" si="23"/>
        <v>2920.5000000000005</v>
      </c>
      <c r="I19" s="31">
        <f t="shared" si="24"/>
        <v>0</v>
      </c>
      <c r="J19" s="32">
        <f t="shared" si="25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6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7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28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29"/>
        <v>260.7</v>
      </c>
      <c r="AE19" s="33">
        <v>0</v>
      </c>
      <c r="AF19" s="33">
        <v>0</v>
      </c>
      <c r="AG19" s="35">
        <v>260.7</v>
      </c>
      <c r="AH19" s="33">
        <v>0</v>
      </c>
      <c r="AI19" s="32">
        <f t="shared" si="30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1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2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3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4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5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6" t="s">
        <v>235</v>
      </c>
      <c r="C20" s="30" t="s">
        <v>24</v>
      </c>
      <c r="D20" s="30" t="s">
        <v>38</v>
      </c>
      <c r="E20" s="31">
        <f t="shared" si="20"/>
        <v>2850.7999999999997</v>
      </c>
      <c r="F20" s="31">
        <f t="shared" si="21"/>
        <v>0</v>
      </c>
      <c r="G20" s="31">
        <f t="shared" si="22"/>
        <v>0</v>
      </c>
      <c r="H20" s="31">
        <f t="shared" si="23"/>
        <v>2850.7999999999997</v>
      </c>
      <c r="I20" s="31">
        <f t="shared" si="24"/>
        <v>0</v>
      </c>
      <c r="J20" s="32">
        <f t="shared" si="25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6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7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28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29"/>
        <v>252.5</v>
      </c>
      <c r="AE20" s="33">
        <v>0</v>
      </c>
      <c r="AF20" s="33">
        <v>0</v>
      </c>
      <c r="AG20" s="35">
        <v>252.5</v>
      </c>
      <c r="AH20" s="33">
        <v>0</v>
      </c>
      <c r="AI20" s="32">
        <f t="shared" si="30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1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2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3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4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5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6" t="s">
        <v>236</v>
      </c>
      <c r="C21" s="30" t="s">
        <v>24</v>
      </c>
      <c r="D21" s="30" t="s">
        <v>38</v>
      </c>
      <c r="E21" s="31">
        <f t="shared" si="20"/>
        <v>5691.2000000000007</v>
      </c>
      <c r="F21" s="31">
        <f t="shared" si="21"/>
        <v>0</v>
      </c>
      <c r="G21" s="31">
        <f t="shared" si="22"/>
        <v>0</v>
      </c>
      <c r="H21" s="31">
        <f t="shared" si="23"/>
        <v>5691.2000000000007</v>
      </c>
      <c r="I21" s="31">
        <f t="shared" si="24"/>
        <v>0</v>
      </c>
      <c r="J21" s="32">
        <f t="shared" si="25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6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7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28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29"/>
        <v>510</v>
      </c>
      <c r="AE21" s="33">
        <v>0</v>
      </c>
      <c r="AF21" s="33">
        <v>0</v>
      </c>
      <c r="AG21" s="54">
        <v>510</v>
      </c>
      <c r="AH21" s="33">
        <v>0</v>
      </c>
      <c r="AI21" s="32">
        <f t="shared" si="30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1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2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3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4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5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6" t="s">
        <v>237</v>
      </c>
      <c r="C22" s="30" t="s">
        <v>24</v>
      </c>
      <c r="D22" s="30" t="s">
        <v>38</v>
      </c>
      <c r="E22" s="31">
        <f t="shared" si="20"/>
        <v>1677.7</v>
      </c>
      <c r="F22" s="31">
        <f t="shared" si="21"/>
        <v>0</v>
      </c>
      <c r="G22" s="31">
        <f t="shared" si="22"/>
        <v>0</v>
      </c>
      <c r="H22" s="31">
        <f t="shared" si="23"/>
        <v>1677.7</v>
      </c>
      <c r="I22" s="31">
        <f t="shared" si="24"/>
        <v>0</v>
      </c>
      <c r="J22" s="32">
        <f t="shared" si="25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6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7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28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29"/>
        <v>164.3</v>
      </c>
      <c r="AE22" s="33">
        <v>0</v>
      </c>
      <c r="AF22" s="33">
        <v>0</v>
      </c>
      <c r="AG22" s="35">
        <v>164.3</v>
      </c>
      <c r="AH22" s="33">
        <v>0</v>
      </c>
      <c r="AI22" s="32">
        <f t="shared" si="30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1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2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3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4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5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6" t="s">
        <v>238</v>
      </c>
      <c r="C23" s="30" t="s">
        <v>24</v>
      </c>
      <c r="D23" s="30" t="s">
        <v>38</v>
      </c>
      <c r="E23" s="31">
        <f t="shared" si="20"/>
        <v>2200.6999999999998</v>
      </c>
      <c r="F23" s="31">
        <f t="shared" si="21"/>
        <v>0</v>
      </c>
      <c r="G23" s="31">
        <f t="shared" si="22"/>
        <v>0</v>
      </c>
      <c r="H23" s="31">
        <f t="shared" si="23"/>
        <v>2200.6999999999998</v>
      </c>
      <c r="I23" s="31">
        <f t="shared" si="24"/>
        <v>0</v>
      </c>
      <c r="J23" s="32">
        <f t="shared" si="25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6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7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28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29"/>
        <v>196.6</v>
      </c>
      <c r="AE23" s="33">
        <v>0</v>
      </c>
      <c r="AF23" s="33">
        <v>0</v>
      </c>
      <c r="AG23" s="35">
        <v>196.6</v>
      </c>
      <c r="AH23" s="33">
        <v>0</v>
      </c>
      <c r="AI23" s="32">
        <f t="shared" si="30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1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2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3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4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5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6" t="s">
        <v>244</v>
      </c>
      <c r="C24" s="30" t="s">
        <v>24</v>
      </c>
      <c r="D24" s="30" t="s">
        <v>38</v>
      </c>
      <c r="E24" s="31">
        <f t="shared" si="20"/>
        <v>1956.9999999999998</v>
      </c>
      <c r="F24" s="31">
        <f t="shared" si="21"/>
        <v>0</v>
      </c>
      <c r="G24" s="31">
        <f t="shared" si="22"/>
        <v>0</v>
      </c>
      <c r="H24" s="31">
        <f t="shared" si="23"/>
        <v>1956.9999999999998</v>
      </c>
      <c r="I24" s="31">
        <f t="shared" si="24"/>
        <v>0</v>
      </c>
      <c r="J24" s="32">
        <f t="shared" si="25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6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7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28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29"/>
        <v>233.3</v>
      </c>
      <c r="AE24" s="33">
        <v>0</v>
      </c>
      <c r="AF24" s="33">
        <v>0</v>
      </c>
      <c r="AG24" s="35">
        <v>233.3</v>
      </c>
      <c r="AH24" s="33">
        <v>0</v>
      </c>
      <c r="AI24" s="32">
        <f t="shared" si="30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1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2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3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4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5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6" t="s">
        <v>245</v>
      </c>
      <c r="C25" s="30" t="s">
        <v>24</v>
      </c>
      <c r="D25" s="30" t="s">
        <v>38</v>
      </c>
      <c r="E25" s="31">
        <f t="shared" si="20"/>
        <v>2293.6999999999998</v>
      </c>
      <c r="F25" s="31">
        <f t="shared" si="21"/>
        <v>0</v>
      </c>
      <c r="G25" s="31">
        <f t="shared" si="22"/>
        <v>0</v>
      </c>
      <c r="H25" s="31">
        <f t="shared" si="23"/>
        <v>2293.6999999999998</v>
      </c>
      <c r="I25" s="31">
        <f t="shared" si="24"/>
        <v>0</v>
      </c>
      <c r="J25" s="32">
        <f t="shared" si="25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6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7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28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29"/>
        <v>224.4</v>
      </c>
      <c r="AE25" s="33">
        <v>0</v>
      </c>
      <c r="AF25" s="33">
        <v>0</v>
      </c>
      <c r="AG25" s="35">
        <v>224.4</v>
      </c>
      <c r="AH25" s="33">
        <v>0</v>
      </c>
      <c r="AI25" s="32">
        <f t="shared" si="30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1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2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3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4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5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6" t="s">
        <v>246</v>
      </c>
      <c r="C26" s="30" t="s">
        <v>24</v>
      </c>
      <c r="D26" s="30" t="s">
        <v>38</v>
      </c>
      <c r="E26" s="31">
        <f t="shared" si="20"/>
        <v>1649.5999999999997</v>
      </c>
      <c r="F26" s="31">
        <f t="shared" si="21"/>
        <v>0</v>
      </c>
      <c r="G26" s="31">
        <f t="shared" si="22"/>
        <v>0</v>
      </c>
      <c r="H26" s="31">
        <f t="shared" si="23"/>
        <v>1649.5999999999997</v>
      </c>
      <c r="I26" s="31">
        <f t="shared" si="24"/>
        <v>0</v>
      </c>
      <c r="J26" s="32">
        <f t="shared" si="25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6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7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28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29"/>
        <v>148.9</v>
      </c>
      <c r="AE26" s="33">
        <v>0</v>
      </c>
      <c r="AF26" s="33">
        <v>0</v>
      </c>
      <c r="AG26" s="35">
        <v>148.9</v>
      </c>
      <c r="AH26" s="33">
        <v>0</v>
      </c>
      <c r="AI26" s="32">
        <f t="shared" si="30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1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2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3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4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5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6" t="s">
        <v>239</v>
      </c>
      <c r="C27" s="30" t="s">
        <v>24</v>
      </c>
      <c r="D27" s="30" t="s">
        <v>38</v>
      </c>
      <c r="E27" s="31">
        <f t="shared" si="20"/>
        <v>990.39999999999986</v>
      </c>
      <c r="F27" s="31">
        <f t="shared" si="21"/>
        <v>0</v>
      </c>
      <c r="G27" s="31">
        <f t="shared" si="22"/>
        <v>0</v>
      </c>
      <c r="H27" s="31">
        <f t="shared" si="23"/>
        <v>990.39999999999986</v>
      </c>
      <c r="I27" s="31">
        <f t="shared" si="24"/>
        <v>0</v>
      </c>
      <c r="J27" s="32">
        <f t="shared" si="25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6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7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29"/>
        <v>106.7</v>
      </c>
      <c r="AE27" s="33">
        <v>0</v>
      </c>
      <c r="AF27" s="33">
        <v>0</v>
      </c>
      <c r="AG27" s="35">
        <v>106.7</v>
      </c>
      <c r="AH27" s="33">
        <v>0</v>
      </c>
      <c r="AI27" s="32">
        <f t="shared" si="30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1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2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3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4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5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6" t="s">
        <v>240</v>
      </c>
      <c r="C28" s="30" t="s">
        <v>24</v>
      </c>
      <c r="D28" s="30" t="s">
        <v>38</v>
      </c>
      <c r="E28" s="31">
        <f t="shared" si="20"/>
        <v>1622.1999999999998</v>
      </c>
      <c r="F28" s="31">
        <f t="shared" si="21"/>
        <v>0</v>
      </c>
      <c r="G28" s="31">
        <f t="shared" si="22"/>
        <v>0</v>
      </c>
      <c r="H28" s="31">
        <f t="shared" si="23"/>
        <v>1622.1999999999998</v>
      </c>
      <c r="I28" s="31">
        <f t="shared" si="24"/>
        <v>0</v>
      </c>
      <c r="J28" s="32">
        <f t="shared" si="25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6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7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28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29"/>
        <v>194.2</v>
      </c>
      <c r="AE28" s="33">
        <v>0</v>
      </c>
      <c r="AF28" s="33">
        <v>0</v>
      </c>
      <c r="AG28" s="35">
        <v>194.2</v>
      </c>
      <c r="AH28" s="33">
        <v>0</v>
      </c>
      <c r="AI28" s="32">
        <f t="shared" si="30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1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2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3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4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5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6" t="s">
        <v>98</v>
      </c>
      <c r="C29" s="86"/>
      <c r="D29" s="86"/>
      <c r="E29" s="39">
        <f t="shared" ref="E29:AJ29" si="36">SUM(E30:E30)</f>
        <v>3501.7</v>
      </c>
      <c r="F29" s="39">
        <f t="shared" si="36"/>
        <v>0</v>
      </c>
      <c r="G29" s="39">
        <f t="shared" si="36"/>
        <v>0</v>
      </c>
      <c r="H29" s="39">
        <f t="shared" si="36"/>
        <v>3501.7</v>
      </c>
      <c r="I29" s="39">
        <f t="shared" si="36"/>
        <v>0</v>
      </c>
      <c r="J29" s="39">
        <f t="shared" si="36"/>
        <v>0</v>
      </c>
      <c r="K29" s="39">
        <f t="shared" si="36"/>
        <v>0</v>
      </c>
      <c r="L29" s="39">
        <f t="shared" si="36"/>
        <v>0</v>
      </c>
      <c r="M29" s="39">
        <f t="shared" si="36"/>
        <v>0</v>
      </c>
      <c r="N29" s="39">
        <f t="shared" si="36"/>
        <v>0</v>
      </c>
      <c r="O29" s="39">
        <f t="shared" si="36"/>
        <v>3501.7</v>
      </c>
      <c r="P29" s="39">
        <f t="shared" si="36"/>
        <v>0</v>
      </c>
      <c r="Q29" s="39">
        <f t="shared" si="36"/>
        <v>0</v>
      </c>
      <c r="R29" s="39">
        <f t="shared" si="36"/>
        <v>3501.7</v>
      </c>
      <c r="S29" s="39">
        <f t="shared" si="36"/>
        <v>0</v>
      </c>
      <c r="T29" s="39">
        <f t="shared" si="36"/>
        <v>0</v>
      </c>
      <c r="U29" s="39">
        <f t="shared" si="36"/>
        <v>0</v>
      </c>
      <c r="V29" s="39">
        <f t="shared" si="36"/>
        <v>0</v>
      </c>
      <c r="W29" s="39">
        <f t="shared" si="36"/>
        <v>0</v>
      </c>
      <c r="X29" s="39">
        <f t="shared" si="36"/>
        <v>0</v>
      </c>
      <c r="Y29" s="39">
        <f t="shared" si="36"/>
        <v>0</v>
      </c>
      <c r="Z29" s="39">
        <f t="shared" si="36"/>
        <v>0</v>
      </c>
      <c r="AA29" s="39">
        <f t="shared" si="36"/>
        <v>0</v>
      </c>
      <c r="AB29" s="39">
        <f t="shared" si="36"/>
        <v>0</v>
      </c>
      <c r="AC29" s="39">
        <f t="shared" si="36"/>
        <v>0</v>
      </c>
      <c r="AD29" s="39">
        <f t="shared" si="36"/>
        <v>0</v>
      </c>
      <c r="AE29" s="39">
        <f t="shared" si="36"/>
        <v>0</v>
      </c>
      <c r="AF29" s="39">
        <f t="shared" si="36"/>
        <v>0</v>
      </c>
      <c r="AG29" s="39">
        <f t="shared" si="36"/>
        <v>0</v>
      </c>
      <c r="AH29" s="39">
        <f t="shared" si="36"/>
        <v>0</v>
      </c>
      <c r="AI29" s="39">
        <f t="shared" si="36"/>
        <v>0</v>
      </c>
      <c r="AJ29" s="39">
        <f t="shared" si="36"/>
        <v>0</v>
      </c>
      <c r="AK29" s="39">
        <f t="shared" ref="AK29:BL29" si="37">SUM(AK30:AK30)</f>
        <v>0</v>
      </c>
      <c r="AL29" s="39">
        <f t="shared" si="37"/>
        <v>0</v>
      </c>
      <c r="AM29" s="39">
        <f t="shared" si="37"/>
        <v>0</v>
      </c>
      <c r="AN29" s="39">
        <f t="shared" si="37"/>
        <v>0</v>
      </c>
      <c r="AO29" s="39">
        <f t="shared" si="37"/>
        <v>0</v>
      </c>
      <c r="AP29" s="39">
        <f t="shared" si="37"/>
        <v>0</v>
      </c>
      <c r="AQ29" s="39">
        <f t="shared" si="37"/>
        <v>0</v>
      </c>
      <c r="AR29" s="39">
        <f t="shared" si="37"/>
        <v>0</v>
      </c>
      <c r="AS29" s="39">
        <f t="shared" si="37"/>
        <v>0</v>
      </c>
      <c r="AT29" s="39">
        <f t="shared" si="37"/>
        <v>0</v>
      </c>
      <c r="AU29" s="39">
        <f t="shared" si="37"/>
        <v>0</v>
      </c>
      <c r="AV29" s="39">
        <f t="shared" si="37"/>
        <v>0</v>
      </c>
      <c r="AW29" s="39">
        <f t="shared" si="37"/>
        <v>0</v>
      </c>
      <c r="AX29" s="39">
        <f t="shared" si="37"/>
        <v>0</v>
      </c>
      <c r="AY29" s="39">
        <f t="shared" si="37"/>
        <v>0</v>
      </c>
      <c r="AZ29" s="39">
        <f t="shared" si="37"/>
        <v>0</v>
      </c>
      <c r="BA29" s="39">
        <f t="shared" si="37"/>
        <v>0</v>
      </c>
      <c r="BB29" s="39">
        <f t="shared" si="37"/>
        <v>0</v>
      </c>
      <c r="BC29" s="39">
        <f t="shared" si="37"/>
        <v>0</v>
      </c>
      <c r="BD29" s="39">
        <f t="shared" si="37"/>
        <v>0</v>
      </c>
      <c r="BE29" s="39">
        <f t="shared" si="37"/>
        <v>0</v>
      </c>
      <c r="BF29" s="39">
        <f t="shared" si="37"/>
        <v>0</v>
      </c>
      <c r="BG29" s="39">
        <f t="shared" si="37"/>
        <v>0</v>
      </c>
      <c r="BH29" s="39">
        <f t="shared" si="37"/>
        <v>0</v>
      </c>
      <c r="BI29" s="39">
        <f t="shared" si="37"/>
        <v>0</v>
      </c>
      <c r="BJ29" s="39">
        <f t="shared" si="37"/>
        <v>0</v>
      </c>
      <c r="BK29" s="39">
        <f t="shared" si="37"/>
        <v>0</v>
      </c>
      <c r="BL29" s="39">
        <f t="shared" si="37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38">J30+O30+T30+Y30+AD30+AI30+AN30+AS30+AX30</f>
        <v>3501.7</v>
      </c>
      <c r="F30" s="31">
        <f t="shared" ref="F30" si="39">K30+P30+U30+Z30+AE30+AJ30+AO30+AT30+AY30</f>
        <v>0</v>
      </c>
      <c r="G30" s="31">
        <f t="shared" ref="G30" si="40">L30+Q30+V30+AA30+AF30+AK30+AP30+AU30+AZ30</f>
        <v>0</v>
      </c>
      <c r="H30" s="31">
        <f t="shared" ref="H30" si="41">M30+R30+W30+AB30+AG30+AL30+AQ30+AV30+BA30</f>
        <v>3501.7</v>
      </c>
      <c r="I30" s="31">
        <f t="shared" ref="I30" si="42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6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28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3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4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5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6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7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48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49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6" t="s">
        <v>149</v>
      </c>
      <c r="C31" s="86"/>
      <c r="D31" s="86"/>
      <c r="E31" s="39">
        <f>E32+E34</f>
        <v>424998.89999999997</v>
      </c>
      <c r="F31" s="39">
        <f t="shared" ref="F31:BL31" si="50">F32+F34</f>
        <v>0</v>
      </c>
      <c r="G31" s="39">
        <f t="shared" si="50"/>
        <v>0</v>
      </c>
      <c r="H31" s="39">
        <f t="shared" si="50"/>
        <v>424998.89999999997</v>
      </c>
      <c r="I31" s="39">
        <f t="shared" si="50"/>
        <v>0</v>
      </c>
      <c r="J31" s="39">
        <f t="shared" si="50"/>
        <v>36479.300000000003</v>
      </c>
      <c r="K31" s="39">
        <f t="shared" si="50"/>
        <v>0</v>
      </c>
      <c r="L31" s="39">
        <f t="shared" si="50"/>
        <v>0</v>
      </c>
      <c r="M31" s="39">
        <f t="shared" si="50"/>
        <v>36479.300000000003</v>
      </c>
      <c r="N31" s="39">
        <f t="shared" si="50"/>
        <v>0</v>
      </c>
      <c r="O31" s="39">
        <f t="shared" si="50"/>
        <v>78275.799999999988</v>
      </c>
      <c r="P31" s="39">
        <f t="shared" si="50"/>
        <v>0</v>
      </c>
      <c r="Q31" s="39">
        <f t="shared" si="50"/>
        <v>0</v>
      </c>
      <c r="R31" s="39">
        <f t="shared" si="50"/>
        <v>78275.799999999988</v>
      </c>
      <c r="S31" s="39">
        <f t="shared" si="50"/>
        <v>0</v>
      </c>
      <c r="T31" s="39">
        <f t="shared" si="50"/>
        <v>61664.999999999993</v>
      </c>
      <c r="U31" s="39">
        <f t="shared" si="50"/>
        <v>0</v>
      </c>
      <c r="V31" s="39">
        <f t="shared" si="50"/>
        <v>0</v>
      </c>
      <c r="W31" s="39">
        <f t="shared" si="50"/>
        <v>61664.999999999993</v>
      </c>
      <c r="X31" s="39">
        <f t="shared" si="50"/>
        <v>0</v>
      </c>
      <c r="Y31" s="39">
        <f t="shared" si="50"/>
        <v>68610.600000000006</v>
      </c>
      <c r="Z31" s="39">
        <f t="shared" si="50"/>
        <v>0</v>
      </c>
      <c r="AA31" s="39">
        <f t="shared" si="50"/>
        <v>0</v>
      </c>
      <c r="AB31" s="39">
        <f t="shared" si="50"/>
        <v>68610.600000000006</v>
      </c>
      <c r="AC31" s="39">
        <f t="shared" si="50"/>
        <v>0</v>
      </c>
      <c r="AD31" s="39">
        <f t="shared" si="50"/>
        <v>65556.3</v>
      </c>
      <c r="AE31" s="39">
        <f t="shared" si="50"/>
        <v>0</v>
      </c>
      <c r="AF31" s="39">
        <f t="shared" si="50"/>
        <v>0</v>
      </c>
      <c r="AG31" s="39">
        <f t="shared" si="50"/>
        <v>65556.3</v>
      </c>
      <c r="AH31" s="39">
        <f t="shared" si="50"/>
        <v>0</v>
      </c>
      <c r="AI31" s="39">
        <f t="shared" si="50"/>
        <v>56282.6</v>
      </c>
      <c r="AJ31" s="39">
        <f t="shared" si="50"/>
        <v>0</v>
      </c>
      <c r="AK31" s="39">
        <f t="shared" si="50"/>
        <v>0</v>
      </c>
      <c r="AL31" s="39">
        <f t="shared" si="50"/>
        <v>56282.6</v>
      </c>
      <c r="AM31" s="39">
        <f t="shared" si="50"/>
        <v>0</v>
      </c>
      <c r="AN31" s="39">
        <f t="shared" si="50"/>
        <v>58129.3</v>
      </c>
      <c r="AO31" s="39">
        <f t="shared" si="50"/>
        <v>0</v>
      </c>
      <c r="AP31" s="39">
        <f t="shared" si="50"/>
        <v>0</v>
      </c>
      <c r="AQ31" s="39">
        <f t="shared" si="50"/>
        <v>58129.3</v>
      </c>
      <c r="AR31" s="39">
        <f t="shared" si="50"/>
        <v>0</v>
      </c>
      <c r="AS31" s="39">
        <f t="shared" si="50"/>
        <v>0</v>
      </c>
      <c r="AT31" s="39">
        <f t="shared" si="50"/>
        <v>0</v>
      </c>
      <c r="AU31" s="39">
        <f t="shared" si="50"/>
        <v>0</v>
      </c>
      <c r="AV31" s="39">
        <f t="shared" si="50"/>
        <v>0</v>
      </c>
      <c r="AW31" s="39">
        <f t="shared" si="50"/>
        <v>0</v>
      </c>
      <c r="AX31" s="39">
        <f t="shared" si="50"/>
        <v>0</v>
      </c>
      <c r="AY31" s="39">
        <f t="shared" si="50"/>
        <v>0</v>
      </c>
      <c r="AZ31" s="39">
        <f t="shared" si="50"/>
        <v>0</v>
      </c>
      <c r="BA31" s="39">
        <f t="shared" si="50"/>
        <v>0</v>
      </c>
      <c r="BB31" s="39">
        <f t="shared" si="50"/>
        <v>0</v>
      </c>
      <c r="BC31" s="39">
        <f t="shared" si="50"/>
        <v>0</v>
      </c>
      <c r="BD31" s="39">
        <f t="shared" si="50"/>
        <v>0</v>
      </c>
      <c r="BE31" s="39">
        <f t="shared" si="50"/>
        <v>0</v>
      </c>
      <c r="BF31" s="39">
        <f t="shared" si="50"/>
        <v>0</v>
      </c>
      <c r="BG31" s="39">
        <f t="shared" si="50"/>
        <v>0</v>
      </c>
      <c r="BH31" s="39">
        <f t="shared" si="50"/>
        <v>0</v>
      </c>
      <c r="BI31" s="39">
        <f t="shared" si="50"/>
        <v>0</v>
      </c>
      <c r="BJ31" s="39">
        <f t="shared" si="50"/>
        <v>0</v>
      </c>
      <c r="BK31" s="39">
        <f t="shared" si="50"/>
        <v>0</v>
      </c>
      <c r="BL31" s="39">
        <f t="shared" si="50"/>
        <v>0</v>
      </c>
    </row>
    <row r="32" spans="1:64" ht="32.25" customHeight="1" x14ac:dyDescent="0.25">
      <c r="A32" s="28" t="s">
        <v>62</v>
      </c>
      <c r="B32" s="87" t="s">
        <v>134</v>
      </c>
      <c r="C32" s="88"/>
      <c r="D32" s="89"/>
      <c r="E32" s="39">
        <f>E33</f>
        <v>97469.5</v>
      </c>
      <c r="F32" s="39">
        <f t="shared" ref="F32:BL32" si="51">F33</f>
        <v>0</v>
      </c>
      <c r="G32" s="39">
        <f t="shared" si="51"/>
        <v>0</v>
      </c>
      <c r="H32" s="39">
        <f t="shared" si="51"/>
        <v>97469.5</v>
      </c>
      <c r="I32" s="39">
        <f t="shared" si="51"/>
        <v>0</v>
      </c>
      <c r="J32" s="39">
        <f t="shared" si="51"/>
        <v>29722.800000000003</v>
      </c>
      <c r="K32" s="39">
        <f t="shared" si="51"/>
        <v>0</v>
      </c>
      <c r="L32" s="39">
        <f t="shared" si="51"/>
        <v>0</v>
      </c>
      <c r="M32" s="39">
        <f t="shared" si="51"/>
        <v>29722.800000000003</v>
      </c>
      <c r="N32" s="39">
        <f t="shared" si="51"/>
        <v>0</v>
      </c>
      <c r="O32" s="42">
        <f>R32</f>
        <v>13770.9</v>
      </c>
      <c r="P32" s="39">
        <f t="shared" si="51"/>
        <v>0</v>
      </c>
      <c r="Q32" s="39">
        <f t="shared" si="51"/>
        <v>0</v>
      </c>
      <c r="R32" s="39">
        <f t="shared" si="51"/>
        <v>13770.9</v>
      </c>
      <c r="S32" s="39">
        <f t="shared" si="51"/>
        <v>0</v>
      </c>
      <c r="T32" s="39">
        <f t="shared" si="51"/>
        <v>13101.6</v>
      </c>
      <c r="U32" s="39">
        <f t="shared" si="51"/>
        <v>0</v>
      </c>
      <c r="V32" s="39">
        <f t="shared" si="51"/>
        <v>0</v>
      </c>
      <c r="W32" s="39">
        <f t="shared" si="51"/>
        <v>13101.6</v>
      </c>
      <c r="X32" s="39">
        <f t="shared" si="51"/>
        <v>0</v>
      </c>
      <c r="Y32" s="39">
        <f t="shared" si="51"/>
        <v>10418.200000000001</v>
      </c>
      <c r="Z32" s="39">
        <f t="shared" si="51"/>
        <v>0</v>
      </c>
      <c r="AA32" s="39">
        <f t="shared" si="51"/>
        <v>0</v>
      </c>
      <c r="AB32" s="39">
        <f t="shared" si="51"/>
        <v>10418.200000000001</v>
      </c>
      <c r="AC32" s="39">
        <f t="shared" si="51"/>
        <v>0</v>
      </c>
      <c r="AD32" s="39">
        <f t="shared" si="51"/>
        <v>10152</v>
      </c>
      <c r="AE32" s="39">
        <f t="shared" si="51"/>
        <v>0</v>
      </c>
      <c r="AF32" s="39">
        <f t="shared" si="51"/>
        <v>0</v>
      </c>
      <c r="AG32" s="39">
        <f t="shared" si="51"/>
        <v>10152</v>
      </c>
      <c r="AH32" s="39">
        <f t="shared" si="51"/>
        <v>0</v>
      </c>
      <c r="AI32" s="39">
        <f t="shared" si="51"/>
        <v>10152</v>
      </c>
      <c r="AJ32" s="39">
        <f t="shared" si="51"/>
        <v>0</v>
      </c>
      <c r="AK32" s="39">
        <f t="shared" si="51"/>
        <v>0</v>
      </c>
      <c r="AL32" s="39">
        <f t="shared" si="51"/>
        <v>10152</v>
      </c>
      <c r="AM32" s="39">
        <f t="shared" si="51"/>
        <v>0</v>
      </c>
      <c r="AN32" s="39">
        <f t="shared" si="51"/>
        <v>10152</v>
      </c>
      <c r="AO32" s="39">
        <f t="shared" si="51"/>
        <v>0</v>
      </c>
      <c r="AP32" s="39">
        <f t="shared" si="51"/>
        <v>0</v>
      </c>
      <c r="AQ32" s="39">
        <f t="shared" si="51"/>
        <v>10152</v>
      </c>
      <c r="AR32" s="39">
        <f t="shared" si="51"/>
        <v>0</v>
      </c>
      <c r="AS32" s="39">
        <f t="shared" si="51"/>
        <v>0</v>
      </c>
      <c r="AT32" s="39">
        <f t="shared" si="51"/>
        <v>0</v>
      </c>
      <c r="AU32" s="39">
        <f t="shared" si="51"/>
        <v>0</v>
      </c>
      <c r="AV32" s="39">
        <f t="shared" si="51"/>
        <v>0</v>
      </c>
      <c r="AW32" s="39">
        <f t="shared" si="51"/>
        <v>0</v>
      </c>
      <c r="AX32" s="39">
        <f t="shared" si="51"/>
        <v>0</v>
      </c>
      <c r="AY32" s="39">
        <f t="shared" si="51"/>
        <v>0</v>
      </c>
      <c r="AZ32" s="39">
        <f t="shared" si="51"/>
        <v>0</v>
      </c>
      <c r="BA32" s="39">
        <f t="shared" si="51"/>
        <v>0</v>
      </c>
      <c r="BB32" s="39">
        <f t="shared" si="51"/>
        <v>0</v>
      </c>
      <c r="BC32" s="39">
        <f t="shared" si="51"/>
        <v>0</v>
      </c>
      <c r="BD32" s="39">
        <f t="shared" si="51"/>
        <v>0</v>
      </c>
      <c r="BE32" s="39">
        <f t="shared" si="51"/>
        <v>0</v>
      </c>
      <c r="BF32" s="39">
        <f t="shared" si="51"/>
        <v>0</v>
      </c>
      <c r="BG32" s="39">
        <f t="shared" si="51"/>
        <v>0</v>
      </c>
      <c r="BH32" s="39">
        <f t="shared" si="51"/>
        <v>0</v>
      </c>
      <c r="BI32" s="39">
        <f t="shared" si="51"/>
        <v>0</v>
      </c>
      <c r="BJ32" s="39">
        <f t="shared" si="51"/>
        <v>0</v>
      </c>
      <c r="BK32" s="39">
        <f t="shared" si="51"/>
        <v>0</v>
      </c>
      <c r="BL32" s="39">
        <f t="shared" si="51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2">J33+O33+T33+Y33+AD33+AI33+AN33+AS33+AX33</f>
        <v>97469.5</v>
      </c>
      <c r="F33" s="31">
        <f t="shared" ref="F33" si="53">K33+P33+U33+Z33+AE33+AJ33+AO33+AT33+AY33</f>
        <v>0</v>
      </c>
      <c r="G33" s="31">
        <f t="shared" ref="G33" si="54">L33+Q33+V33+AA33+AF33+AK33+AP33+AU33+AZ33</f>
        <v>0</v>
      </c>
      <c r="H33" s="31">
        <f t="shared" ref="H33:I33" si="55">M33+R33+W33+AB33+AG33+AL33+AQ33+AV33+BA33</f>
        <v>97469.5</v>
      </c>
      <c r="I33" s="31">
        <f t="shared" si="55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6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7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58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59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0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1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2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3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87" t="s">
        <v>137</v>
      </c>
      <c r="C34" s="88"/>
      <c r="D34" s="89"/>
      <c r="E34" s="39">
        <f>E35</f>
        <v>327529.39999999997</v>
      </c>
      <c r="F34" s="39">
        <f t="shared" ref="F34:BL34" si="64">F35</f>
        <v>0</v>
      </c>
      <c r="G34" s="39">
        <f t="shared" si="64"/>
        <v>0</v>
      </c>
      <c r="H34" s="39">
        <f t="shared" si="64"/>
        <v>327529.39999999997</v>
      </c>
      <c r="I34" s="39">
        <f t="shared" si="64"/>
        <v>0</v>
      </c>
      <c r="J34" s="39">
        <f t="shared" si="64"/>
        <v>6756.5</v>
      </c>
      <c r="K34" s="39">
        <f t="shared" si="64"/>
        <v>0</v>
      </c>
      <c r="L34" s="39">
        <f t="shared" si="64"/>
        <v>0</v>
      </c>
      <c r="M34" s="39">
        <f t="shared" si="64"/>
        <v>6756.5</v>
      </c>
      <c r="N34" s="39">
        <f t="shared" si="64"/>
        <v>0</v>
      </c>
      <c r="O34" s="39">
        <f t="shared" si="64"/>
        <v>64504.899999999994</v>
      </c>
      <c r="P34" s="39">
        <f t="shared" si="64"/>
        <v>0</v>
      </c>
      <c r="Q34" s="39">
        <f t="shared" si="64"/>
        <v>0</v>
      </c>
      <c r="R34" s="39">
        <f t="shared" si="64"/>
        <v>64504.899999999994</v>
      </c>
      <c r="S34" s="39">
        <f t="shared" si="64"/>
        <v>0</v>
      </c>
      <c r="T34" s="39">
        <f t="shared" si="64"/>
        <v>48563.399999999994</v>
      </c>
      <c r="U34" s="39">
        <f t="shared" si="64"/>
        <v>0</v>
      </c>
      <c r="V34" s="39">
        <f t="shared" si="64"/>
        <v>0</v>
      </c>
      <c r="W34" s="39">
        <f t="shared" si="64"/>
        <v>48563.399999999994</v>
      </c>
      <c r="X34" s="39">
        <f t="shared" si="64"/>
        <v>0</v>
      </c>
      <c r="Y34" s="39">
        <f t="shared" si="64"/>
        <v>58192.4</v>
      </c>
      <c r="Z34" s="39">
        <f t="shared" si="64"/>
        <v>0</v>
      </c>
      <c r="AA34" s="39">
        <f t="shared" si="64"/>
        <v>0</v>
      </c>
      <c r="AB34" s="39">
        <f t="shared" si="64"/>
        <v>58192.4</v>
      </c>
      <c r="AC34" s="39">
        <f t="shared" si="64"/>
        <v>0</v>
      </c>
      <c r="AD34" s="39">
        <f t="shared" si="64"/>
        <v>55404.3</v>
      </c>
      <c r="AE34" s="39">
        <f t="shared" si="64"/>
        <v>0</v>
      </c>
      <c r="AF34" s="39">
        <f t="shared" si="64"/>
        <v>0</v>
      </c>
      <c r="AG34" s="39">
        <f t="shared" si="64"/>
        <v>55404.3</v>
      </c>
      <c r="AH34" s="39">
        <f t="shared" si="64"/>
        <v>0</v>
      </c>
      <c r="AI34" s="39">
        <f t="shared" si="64"/>
        <v>46130.6</v>
      </c>
      <c r="AJ34" s="39">
        <f t="shared" si="64"/>
        <v>0</v>
      </c>
      <c r="AK34" s="39">
        <f t="shared" si="64"/>
        <v>0</v>
      </c>
      <c r="AL34" s="39">
        <f t="shared" si="64"/>
        <v>46130.6</v>
      </c>
      <c r="AM34" s="39">
        <f t="shared" si="64"/>
        <v>0</v>
      </c>
      <c r="AN34" s="39">
        <f t="shared" si="64"/>
        <v>47977.3</v>
      </c>
      <c r="AO34" s="39">
        <f t="shared" si="64"/>
        <v>0</v>
      </c>
      <c r="AP34" s="39">
        <f t="shared" si="64"/>
        <v>0</v>
      </c>
      <c r="AQ34" s="39">
        <f t="shared" si="64"/>
        <v>47977.3</v>
      </c>
      <c r="AR34" s="39">
        <f t="shared" si="64"/>
        <v>0</v>
      </c>
      <c r="AS34" s="39">
        <f t="shared" si="64"/>
        <v>0</v>
      </c>
      <c r="AT34" s="39">
        <f t="shared" si="64"/>
        <v>0</v>
      </c>
      <c r="AU34" s="39">
        <f t="shared" si="64"/>
        <v>0</v>
      </c>
      <c r="AV34" s="39">
        <f t="shared" si="64"/>
        <v>0</v>
      </c>
      <c r="AW34" s="39">
        <f t="shared" si="64"/>
        <v>0</v>
      </c>
      <c r="AX34" s="39">
        <f t="shared" si="64"/>
        <v>0</v>
      </c>
      <c r="AY34" s="39">
        <f t="shared" si="64"/>
        <v>0</v>
      </c>
      <c r="AZ34" s="39">
        <f t="shared" si="64"/>
        <v>0</v>
      </c>
      <c r="BA34" s="39">
        <f t="shared" si="64"/>
        <v>0</v>
      </c>
      <c r="BB34" s="39">
        <f t="shared" si="64"/>
        <v>0</v>
      </c>
      <c r="BC34" s="39">
        <f t="shared" si="64"/>
        <v>0</v>
      </c>
      <c r="BD34" s="39">
        <f t="shared" si="64"/>
        <v>0</v>
      </c>
      <c r="BE34" s="39">
        <f t="shared" si="64"/>
        <v>0</v>
      </c>
      <c r="BF34" s="39">
        <f t="shared" si="64"/>
        <v>0</v>
      </c>
      <c r="BG34" s="39">
        <f t="shared" si="64"/>
        <v>0</v>
      </c>
      <c r="BH34" s="39">
        <f t="shared" si="64"/>
        <v>0</v>
      </c>
      <c r="BI34" s="39">
        <f t="shared" si="64"/>
        <v>0</v>
      </c>
      <c r="BJ34" s="39">
        <f t="shared" si="64"/>
        <v>0</v>
      </c>
      <c r="BK34" s="39">
        <f t="shared" si="64"/>
        <v>0</v>
      </c>
      <c r="BL34" s="39">
        <f t="shared" si="64"/>
        <v>0</v>
      </c>
    </row>
    <row r="35" spans="1:64" ht="115.5" x14ac:dyDescent="0.25">
      <c r="A35" s="28" t="s">
        <v>138</v>
      </c>
      <c r="B35" s="29" t="s">
        <v>327</v>
      </c>
      <c r="C35" s="30" t="s">
        <v>24</v>
      </c>
      <c r="D35" s="30" t="s">
        <v>139</v>
      </c>
      <c r="E35" s="31">
        <f t="shared" ref="E35" si="65">J35+O35+T35+Y35+AD35+AI35+AN35+AS35+AX35</f>
        <v>327529.39999999997</v>
      </c>
      <c r="F35" s="31">
        <f t="shared" ref="F35" si="66">K35+P35+U35+Z35+AE35+AJ35+AO35+AT35+AY35</f>
        <v>0</v>
      </c>
      <c r="G35" s="31">
        <f t="shared" ref="G35" si="67">L35+Q35+V35+AA35+AF35+AK35+AP35+AU35+AZ35</f>
        <v>0</v>
      </c>
      <c r="H35" s="31">
        <f t="shared" ref="H35" si="68">M35+R35+W35+AB35+AG35+AL35+AQ35+AV35+BA35</f>
        <v>327529.39999999997</v>
      </c>
      <c r="I35" s="31">
        <f t="shared" ref="I35" si="69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0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1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2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3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4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5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6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7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1" t="s">
        <v>67</v>
      </c>
      <c r="C36" s="92"/>
      <c r="D36" s="93"/>
      <c r="E36" s="39">
        <f t="shared" ref="E36:AJ36" si="78">E37+E71+E83</f>
        <v>154539.49999999997</v>
      </c>
      <c r="F36" s="39">
        <f t="shared" si="78"/>
        <v>0</v>
      </c>
      <c r="G36" s="39">
        <f t="shared" si="78"/>
        <v>85653.9</v>
      </c>
      <c r="H36" s="39">
        <f t="shared" si="78"/>
        <v>68757.600000000006</v>
      </c>
      <c r="I36" s="39">
        <f t="shared" si="78"/>
        <v>127.99999999999999</v>
      </c>
      <c r="J36" s="39">
        <f t="shared" si="78"/>
        <v>17049.099999999999</v>
      </c>
      <c r="K36" s="39">
        <f t="shared" si="78"/>
        <v>0</v>
      </c>
      <c r="L36" s="39">
        <f t="shared" si="78"/>
        <v>0</v>
      </c>
      <c r="M36" s="39">
        <f t="shared" si="78"/>
        <v>16921.100000000002</v>
      </c>
      <c r="N36" s="39">
        <f t="shared" si="78"/>
        <v>127.99999999999999</v>
      </c>
      <c r="O36" s="39">
        <f t="shared" si="78"/>
        <v>14047.5</v>
      </c>
      <c r="P36" s="39">
        <f t="shared" si="78"/>
        <v>0</v>
      </c>
      <c r="Q36" s="39">
        <f t="shared" si="78"/>
        <v>0</v>
      </c>
      <c r="R36" s="39">
        <f t="shared" si="78"/>
        <v>14047.5</v>
      </c>
      <c r="S36" s="39">
        <f t="shared" si="78"/>
        <v>0</v>
      </c>
      <c r="T36" s="39">
        <f t="shared" si="78"/>
        <v>59060.699999999983</v>
      </c>
      <c r="U36" s="39">
        <f t="shared" si="78"/>
        <v>0</v>
      </c>
      <c r="V36" s="39">
        <f t="shared" si="78"/>
        <v>38599</v>
      </c>
      <c r="W36" s="39">
        <f t="shared" si="78"/>
        <v>20461.7</v>
      </c>
      <c r="X36" s="39">
        <f t="shared" si="78"/>
        <v>0</v>
      </c>
      <c r="Y36" s="39">
        <f t="shared" si="78"/>
        <v>56992</v>
      </c>
      <c r="Z36" s="39">
        <f t="shared" si="78"/>
        <v>0</v>
      </c>
      <c r="AA36" s="39">
        <f t="shared" si="78"/>
        <v>47054.899999999994</v>
      </c>
      <c r="AB36" s="39">
        <f t="shared" si="78"/>
        <v>9937.0999999999985</v>
      </c>
      <c r="AC36" s="39">
        <f t="shared" si="78"/>
        <v>0</v>
      </c>
      <c r="AD36" s="39">
        <f t="shared" si="78"/>
        <v>7390.2000000000007</v>
      </c>
      <c r="AE36" s="39">
        <f t="shared" si="78"/>
        <v>0</v>
      </c>
      <c r="AF36" s="39">
        <f t="shared" si="78"/>
        <v>0</v>
      </c>
      <c r="AG36" s="39">
        <f t="shared" si="78"/>
        <v>7390.2000000000007</v>
      </c>
      <c r="AH36" s="39">
        <f t="shared" si="78"/>
        <v>0</v>
      </c>
      <c r="AI36" s="39">
        <f t="shared" si="78"/>
        <v>0</v>
      </c>
      <c r="AJ36" s="39">
        <f t="shared" si="78"/>
        <v>0</v>
      </c>
      <c r="AK36" s="39">
        <f t="shared" ref="AK36:BL36" si="79">AK37+AK71+AK83</f>
        <v>0</v>
      </c>
      <c r="AL36" s="39">
        <f t="shared" si="79"/>
        <v>0</v>
      </c>
      <c r="AM36" s="39">
        <f t="shared" si="79"/>
        <v>0</v>
      </c>
      <c r="AN36" s="39">
        <f t="shared" si="79"/>
        <v>0</v>
      </c>
      <c r="AO36" s="39">
        <f t="shared" si="79"/>
        <v>0</v>
      </c>
      <c r="AP36" s="39">
        <f t="shared" si="79"/>
        <v>0</v>
      </c>
      <c r="AQ36" s="39">
        <f t="shared" si="79"/>
        <v>0</v>
      </c>
      <c r="AR36" s="39">
        <f t="shared" si="79"/>
        <v>0</v>
      </c>
      <c r="AS36" s="39">
        <f t="shared" si="79"/>
        <v>0</v>
      </c>
      <c r="AT36" s="39">
        <f t="shared" si="79"/>
        <v>0</v>
      </c>
      <c r="AU36" s="39">
        <f t="shared" si="79"/>
        <v>0</v>
      </c>
      <c r="AV36" s="39">
        <f t="shared" si="79"/>
        <v>0</v>
      </c>
      <c r="AW36" s="39">
        <f t="shared" si="79"/>
        <v>0</v>
      </c>
      <c r="AX36" s="39">
        <f t="shared" si="79"/>
        <v>0</v>
      </c>
      <c r="AY36" s="39">
        <f t="shared" si="79"/>
        <v>0</v>
      </c>
      <c r="AZ36" s="39">
        <f t="shared" si="79"/>
        <v>0</v>
      </c>
      <c r="BA36" s="39">
        <f t="shared" si="79"/>
        <v>0</v>
      </c>
      <c r="BB36" s="39">
        <f t="shared" si="79"/>
        <v>0</v>
      </c>
      <c r="BC36" s="39">
        <f t="shared" si="79"/>
        <v>0</v>
      </c>
      <c r="BD36" s="39">
        <f t="shared" si="79"/>
        <v>0</v>
      </c>
      <c r="BE36" s="39">
        <f t="shared" si="79"/>
        <v>0</v>
      </c>
      <c r="BF36" s="39">
        <f t="shared" si="79"/>
        <v>0</v>
      </c>
      <c r="BG36" s="39">
        <f t="shared" si="79"/>
        <v>0</v>
      </c>
      <c r="BH36" s="39">
        <f t="shared" si="79"/>
        <v>0</v>
      </c>
      <c r="BI36" s="39">
        <f t="shared" si="79"/>
        <v>0</v>
      </c>
      <c r="BJ36" s="39">
        <f t="shared" si="79"/>
        <v>0</v>
      </c>
      <c r="BK36" s="39">
        <f t="shared" si="79"/>
        <v>0</v>
      </c>
      <c r="BL36" s="39">
        <f t="shared" si="79"/>
        <v>0</v>
      </c>
    </row>
    <row r="37" spans="1:64" ht="39.75" customHeight="1" x14ac:dyDescent="0.25">
      <c r="A37" s="28" t="s">
        <v>65</v>
      </c>
      <c r="B37" s="87" t="s">
        <v>152</v>
      </c>
      <c r="C37" s="88"/>
      <c r="D37" s="89"/>
      <c r="E37" s="39">
        <f t="shared" ref="E37:AJ37" si="80">SUM(E38:E70)</f>
        <v>139207.69999999995</v>
      </c>
      <c r="F37" s="39">
        <f t="shared" si="80"/>
        <v>0</v>
      </c>
      <c r="G37" s="39">
        <f t="shared" si="80"/>
        <v>85064.9</v>
      </c>
      <c r="H37" s="39">
        <f t="shared" si="80"/>
        <v>54014.8</v>
      </c>
      <c r="I37" s="39">
        <f t="shared" si="80"/>
        <v>127.99999999999999</v>
      </c>
      <c r="J37" s="39">
        <f t="shared" si="80"/>
        <v>12804</v>
      </c>
      <c r="K37" s="39">
        <f t="shared" si="80"/>
        <v>0</v>
      </c>
      <c r="L37" s="39">
        <f t="shared" si="80"/>
        <v>0</v>
      </c>
      <c r="M37" s="39">
        <f t="shared" si="80"/>
        <v>12676.000000000002</v>
      </c>
      <c r="N37" s="39">
        <f t="shared" si="80"/>
        <v>127.99999999999999</v>
      </c>
      <c r="O37" s="39">
        <f t="shared" si="80"/>
        <v>6417.3999999999987</v>
      </c>
      <c r="P37" s="39">
        <f t="shared" si="80"/>
        <v>0</v>
      </c>
      <c r="Q37" s="39">
        <f t="shared" si="80"/>
        <v>0</v>
      </c>
      <c r="R37" s="39">
        <f t="shared" si="80"/>
        <v>6417.3999999999987</v>
      </c>
      <c r="S37" s="39">
        <f t="shared" si="80"/>
        <v>0</v>
      </c>
      <c r="T37" s="39">
        <f t="shared" si="80"/>
        <v>56940.299999999988</v>
      </c>
      <c r="U37" s="39">
        <f t="shared" si="80"/>
        <v>0</v>
      </c>
      <c r="V37" s="39">
        <f t="shared" si="80"/>
        <v>38010</v>
      </c>
      <c r="W37" s="39">
        <f t="shared" si="80"/>
        <v>18930.3</v>
      </c>
      <c r="X37" s="39">
        <f t="shared" si="80"/>
        <v>0</v>
      </c>
      <c r="Y37" s="39">
        <f t="shared" si="80"/>
        <v>56725.7</v>
      </c>
      <c r="Z37" s="39">
        <f t="shared" si="80"/>
        <v>0</v>
      </c>
      <c r="AA37" s="39">
        <f t="shared" si="80"/>
        <v>47054.899999999994</v>
      </c>
      <c r="AB37" s="39">
        <f t="shared" si="80"/>
        <v>9670.7999999999993</v>
      </c>
      <c r="AC37" s="39">
        <f t="shared" si="80"/>
        <v>0</v>
      </c>
      <c r="AD37" s="39">
        <f t="shared" si="80"/>
        <v>6320.3</v>
      </c>
      <c r="AE37" s="39">
        <f t="shared" si="80"/>
        <v>0</v>
      </c>
      <c r="AF37" s="39">
        <f t="shared" si="80"/>
        <v>0</v>
      </c>
      <c r="AG37" s="39">
        <f t="shared" si="80"/>
        <v>6320.3</v>
      </c>
      <c r="AH37" s="39">
        <f t="shared" si="80"/>
        <v>0</v>
      </c>
      <c r="AI37" s="39">
        <f t="shared" si="80"/>
        <v>0</v>
      </c>
      <c r="AJ37" s="39">
        <f t="shared" si="80"/>
        <v>0</v>
      </c>
      <c r="AK37" s="39">
        <f t="shared" ref="AK37:BL37" si="81">SUM(AK38:AK70)</f>
        <v>0</v>
      </c>
      <c r="AL37" s="39">
        <f t="shared" si="81"/>
        <v>0</v>
      </c>
      <c r="AM37" s="39">
        <f t="shared" si="81"/>
        <v>0</v>
      </c>
      <c r="AN37" s="39">
        <f t="shared" si="81"/>
        <v>0</v>
      </c>
      <c r="AO37" s="39">
        <f t="shared" si="81"/>
        <v>0</v>
      </c>
      <c r="AP37" s="39">
        <f t="shared" si="81"/>
        <v>0</v>
      </c>
      <c r="AQ37" s="39">
        <f t="shared" si="81"/>
        <v>0</v>
      </c>
      <c r="AR37" s="39">
        <f t="shared" si="81"/>
        <v>0</v>
      </c>
      <c r="AS37" s="39">
        <f t="shared" si="81"/>
        <v>0</v>
      </c>
      <c r="AT37" s="39">
        <f t="shared" si="81"/>
        <v>0</v>
      </c>
      <c r="AU37" s="39">
        <f t="shared" si="81"/>
        <v>0</v>
      </c>
      <c r="AV37" s="39">
        <f t="shared" si="81"/>
        <v>0</v>
      </c>
      <c r="AW37" s="39">
        <f t="shared" si="81"/>
        <v>0</v>
      </c>
      <c r="AX37" s="39">
        <f t="shared" si="81"/>
        <v>0</v>
      </c>
      <c r="AY37" s="39">
        <f t="shared" si="81"/>
        <v>0</v>
      </c>
      <c r="AZ37" s="39">
        <f t="shared" si="81"/>
        <v>0</v>
      </c>
      <c r="BA37" s="39">
        <f t="shared" si="81"/>
        <v>0</v>
      </c>
      <c r="BB37" s="39">
        <f t="shared" si="81"/>
        <v>0</v>
      </c>
      <c r="BC37" s="39">
        <f t="shared" si="81"/>
        <v>0</v>
      </c>
      <c r="BD37" s="39">
        <f t="shared" si="81"/>
        <v>0</v>
      </c>
      <c r="BE37" s="39">
        <f t="shared" si="81"/>
        <v>0</v>
      </c>
      <c r="BF37" s="39">
        <f t="shared" si="81"/>
        <v>0</v>
      </c>
      <c r="BG37" s="39">
        <f t="shared" si="81"/>
        <v>0</v>
      </c>
      <c r="BH37" s="39">
        <f t="shared" si="81"/>
        <v>0</v>
      </c>
      <c r="BI37" s="39">
        <f t="shared" si="81"/>
        <v>0</v>
      </c>
      <c r="BJ37" s="39">
        <f t="shared" si="81"/>
        <v>0</v>
      </c>
      <c r="BK37" s="39">
        <f t="shared" si="81"/>
        <v>0</v>
      </c>
      <c r="BL37" s="39">
        <f t="shared" si="81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:E46" si="82">J38+O38+T38+Y38+AD38+AI38+AN38+AS38+AX38</f>
        <v>7326.9999999999991</v>
      </c>
      <c r="F38" s="31">
        <f t="shared" ref="F38:F46" si="83">K38+P38+U38+Z38+AE38+AJ38+AO38+AT38+AY38</f>
        <v>0</v>
      </c>
      <c r="G38" s="31">
        <f t="shared" ref="G38:G46" si="84">L38+Q38+V38+AA38+AF38+AK38+AP38+AU38+AZ38</f>
        <v>5063.3999999999996</v>
      </c>
      <c r="H38" s="31">
        <f t="shared" ref="H38:H46" si="85">M38+R38+W38+AB38+AG38+AL38+AQ38+AV38+BA38</f>
        <v>2263.5999999999995</v>
      </c>
      <c r="I38" s="31">
        <f t="shared" ref="I38:I46" si="86">N38+S38+X38+AC38+AH38+AM38+AR38+AW38+BB38</f>
        <v>0</v>
      </c>
      <c r="J38" s="50">
        <f t="shared" ref="J38:J46" si="87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88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89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0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1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2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3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4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5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6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7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si="82"/>
        <v>3797.3</v>
      </c>
      <c r="F39" s="31">
        <f t="shared" si="83"/>
        <v>0</v>
      </c>
      <c r="G39" s="31">
        <f t="shared" si="84"/>
        <v>2392.1999999999998</v>
      </c>
      <c r="H39" s="31">
        <f t="shared" si="85"/>
        <v>1405.1000000000001</v>
      </c>
      <c r="I39" s="31">
        <f t="shared" si="86"/>
        <v>0</v>
      </c>
      <c r="J39" s="50">
        <f t="shared" si="87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88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98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99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0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1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2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3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4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5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6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82"/>
        <v>7900.5999999999995</v>
      </c>
      <c r="F40" s="31">
        <f t="shared" si="83"/>
        <v>0</v>
      </c>
      <c r="G40" s="31">
        <f t="shared" si="84"/>
        <v>5344.7</v>
      </c>
      <c r="H40" s="31">
        <f t="shared" si="85"/>
        <v>2555.8999999999996</v>
      </c>
      <c r="I40" s="31">
        <f t="shared" si="86"/>
        <v>0</v>
      </c>
      <c r="J40" s="50">
        <f t="shared" si="87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8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7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08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09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0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1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2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3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4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5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253</v>
      </c>
      <c r="C41" s="30" t="s">
        <v>24</v>
      </c>
      <c r="D41" s="30" t="s">
        <v>56</v>
      </c>
      <c r="E41" s="31">
        <f t="shared" si="82"/>
        <v>13158.499999999998</v>
      </c>
      <c r="F41" s="31">
        <f t="shared" si="83"/>
        <v>0</v>
      </c>
      <c r="G41" s="31">
        <f t="shared" si="84"/>
        <v>8766.4</v>
      </c>
      <c r="H41" s="31">
        <f t="shared" si="85"/>
        <v>4392.0999999999976</v>
      </c>
      <c r="I41" s="31">
        <f t="shared" si="86"/>
        <v>0</v>
      </c>
      <c r="J41" s="50">
        <f t="shared" si="87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8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6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7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18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19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0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1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2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3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4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254</v>
      </c>
      <c r="C42" s="30" t="s">
        <v>24</v>
      </c>
      <c r="D42" s="30" t="s">
        <v>56</v>
      </c>
      <c r="E42" s="31">
        <f t="shared" si="82"/>
        <v>8413.5</v>
      </c>
      <c r="F42" s="31">
        <f t="shared" si="83"/>
        <v>0</v>
      </c>
      <c r="G42" s="31">
        <f t="shared" si="84"/>
        <v>1328.6</v>
      </c>
      <c r="H42" s="31">
        <f t="shared" si="85"/>
        <v>7084.9</v>
      </c>
      <c r="I42" s="31">
        <f t="shared" si="86"/>
        <v>0</v>
      </c>
      <c r="J42" s="50">
        <f t="shared" si="87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8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5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6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7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28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29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0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1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2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3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255</v>
      </c>
      <c r="C43" s="30" t="s">
        <v>24</v>
      </c>
      <c r="D43" s="30" t="s">
        <v>56</v>
      </c>
      <c r="E43" s="31">
        <f t="shared" si="82"/>
        <v>7899.1</v>
      </c>
      <c r="F43" s="31">
        <f t="shared" si="83"/>
        <v>0</v>
      </c>
      <c r="G43" s="31">
        <f t="shared" si="84"/>
        <v>5344.7</v>
      </c>
      <c r="H43" s="31">
        <f t="shared" si="85"/>
        <v>2554.4000000000005</v>
      </c>
      <c r="I43" s="31">
        <f t="shared" si="86"/>
        <v>0</v>
      </c>
      <c r="J43" s="50">
        <f t="shared" si="87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8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4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5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6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7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38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39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0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1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256</v>
      </c>
      <c r="C44" s="30" t="s">
        <v>24</v>
      </c>
      <c r="D44" s="30" t="s">
        <v>275</v>
      </c>
      <c r="E44" s="31">
        <f t="shared" si="82"/>
        <v>641.20000000000005</v>
      </c>
      <c r="F44" s="31">
        <f t="shared" si="83"/>
        <v>0</v>
      </c>
      <c r="G44" s="31">
        <f t="shared" si="84"/>
        <v>0</v>
      </c>
      <c r="H44" s="31">
        <f t="shared" si="85"/>
        <v>641.20000000000005</v>
      </c>
      <c r="I44" s="31">
        <f t="shared" si="86"/>
        <v>0</v>
      </c>
      <c r="J44" s="50">
        <f t="shared" si="87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8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2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3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4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5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6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7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48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49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0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247</v>
      </c>
      <c r="C45" s="30" t="s">
        <v>24</v>
      </c>
      <c r="D45" s="30" t="s">
        <v>56</v>
      </c>
      <c r="E45" s="31">
        <f t="shared" si="82"/>
        <v>6681.7</v>
      </c>
      <c r="F45" s="31">
        <f t="shared" si="83"/>
        <v>0</v>
      </c>
      <c r="G45" s="31">
        <f t="shared" si="84"/>
        <v>5899.7</v>
      </c>
      <c r="H45" s="31">
        <f t="shared" si="85"/>
        <v>782</v>
      </c>
      <c r="I45" s="31">
        <f t="shared" si="86"/>
        <v>0</v>
      </c>
      <c r="J45" s="50">
        <f t="shared" si="87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8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1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2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3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4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5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6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7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58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59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56</v>
      </c>
      <c r="E46" s="31">
        <f t="shared" si="82"/>
        <v>4551.6000000000004</v>
      </c>
      <c r="F46" s="31">
        <f t="shared" si="83"/>
        <v>0</v>
      </c>
      <c r="G46" s="31">
        <f t="shared" si="84"/>
        <v>3830.9</v>
      </c>
      <c r="H46" s="31">
        <f t="shared" si="85"/>
        <v>720.69999999999982</v>
      </c>
      <c r="I46" s="31">
        <f t="shared" si="86"/>
        <v>0</v>
      </c>
      <c r="J46" s="50">
        <f t="shared" si="87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8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0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1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2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3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4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5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6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7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68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281</v>
      </c>
      <c r="C47" s="30" t="s">
        <v>24</v>
      </c>
      <c r="D47" s="30" t="s">
        <v>56</v>
      </c>
      <c r="E47" s="31">
        <f t="shared" ref="E47" si="169">J47+O47+T47+Y47+AD47+AI47+AN47+AS47+AX47</f>
        <v>0</v>
      </c>
      <c r="F47" s="31">
        <f t="shared" ref="F47" si="170">K47+P47+U47+Z47+AE47+AJ47+AO47+AT47+AY47</f>
        <v>0</v>
      </c>
      <c r="G47" s="31">
        <f t="shared" ref="G47" si="171">L47+Q47+V47+AA47+AF47+AK47+AP47+AU47+AZ47</f>
        <v>0</v>
      </c>
      <c r="H47" s="31">
        <f t="shared" ref="H47" si="172">M47+R47+W47+AB47+AG47+AL47+AQ47+AV47+BA47</f>
        <v>0</v>
      </c>
      <c r="I47" s="31">
        <f t="shared" ref="I47" si="173">N47+S47+X47+AC47+AH47+AM47+AR47+AW47+BB47</f>
        <v>0</v>
      </c>
      <c r="J47" s="50">
        <f t="shared" ref="J47" si="174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5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6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7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78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79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0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1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2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3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4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287</v>
      </c>
      <c r="C48" s="30" t="s">
        <v>24</v>
      </c>
      <c r="D48" s="30" t="s">
        <v>56</v>
      </c>
      <c r="E48" s="31">
        <f t="shared" ref="E48" si="185">J48+O48+T48+Y48+AD48+AI48+AN48+AS48+AX48</f>
        <v>4655.4000000000005</v>
      </c>
      <c r="F48" s="31">
        <f t="shared" ref="F48" si="186">K48+P48+U48+Z48+AE48+AJ48+AO48+AT48+AY48</f>
        <v>0</v>
      </c>
      <c r="G48" s="31">
        <f t="shared" ref="G48" si="187">L48+Q48+V48+AA48+AF48+AK48+AP48+AU48+AZ48</f>
        <v>4422.6000000000004</v>
      </c>
      <c r="H48" s="31">
        <f t="shared" ref="H48" si="188">M48+R48+W48+AB48+AG48+AL48+AQ48+AV48+BA48</f>
        <v>232.80000000000018</v>
      </c>
      <c r="I48" s="31">
        <f t="shared" ref="I48" si="189">N48+S48+X48+AC48+AH48+AM48+AR48+AW48+BB48</f>
        <v>0</v>
      </c>
      <c r="J48" s="50">
        <f t="shared" ref="J48" si="190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1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2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3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4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5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6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7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8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9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0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340</v>
      </c>
      <c r="C49" s="30" t="s">
        <v>24</v>
      </c>
      <c r="D49" s="30" t="s">
        <v>56</v>
      </c>
      <c r="E49" s="31">
        <f t="shared" ref="E49" si="201">J49+O49+T49+Y49+AD49+AI49+AN49+AS49+AX49</f>
        <v>4645.8999999999996</v>
      </c>
      <c r="F49" s="31">
        <f t="shared" ref="F49" si="202">K49+P49+U49+Z49+AE49+AJ49+AO49+AT49+AY49</f>
        <v>0</v>
      </c>
      <c r="G49" s="31">
        <f t="shared" ref="G49" si="203">L49+Q49+V49+AA49+AF49+AK49+AP49+AU49+AZ49</f>
        <v>0</v>
      </c>
      <c r="H49" s="31">
        <f t="shared" ref="H49" si="204">M49+R49+W49+AB49+AG49+AL49+AQ49+AV49+BA49</f>
        <v>4645.8999999999996</v>
      </c>
      <c r="I49" s="31">
        <f t="shared" ref="I49" si="205">N49+S49+X49+AC49+AH49+AM49+AR49+AW49+BB49</f>
        <v>0</v>
      </c>
      <c r="J49" s="50">
        <f t="shared" ref="J49" si="206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7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8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09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0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1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2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3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4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5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6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165</v>
      </c>
      <c r="B50" s="8" t="s">
        <v>171</v>
      </c>
      <c r="C50" s="30" t="s">
        <v>24</v>
      </c>
      <c r="D50" s="30" t="s">
        <v>94</v>
      </c>
      <c r="E50" s="31">
        <f t="shared" ref="E50:I53" si="217">J50+O50+T50+Y50+AD50+AI50+AN50+AS50+AX50</f>
        <v>5400</v>
      </c>
      <c r="F50" s="31">
        <f t="shared" si="217"/>
        <v>0</v>
      </c>
      <c r="G50" s="31">
        <f t="shared" si="217"/>
        <v>0</v>
      </c>
      <c r="H50" s="31">
        <f t="shared" si="217"/>
        <v>5346</v>
      </c>
      <c r="I50" s="31">
        <f t="shared" si="217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88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1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2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3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4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5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6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7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58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59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166</v>
      </c>
      <c r="B51" s="9" t="s">
        <v>172</v>
      </c>
      <c r="C51" s="30" t="s">
        <v>24</v>
      </c>
      <c r="D51" s="30" t="s">
        <v>94</v>
      </c>
      <c r="E51" s="31">
        <f t="shared" si="217"/>
        <v>1800</v>
      </c>
      <c r="F51" s="31">
        <f t="shared" si="217"/>
        <v>0</v>
      </c>
      <c r="G51" s="31">
        <f t="shared" si="217"/>
        <v>0</v>
      </c>
      <c r="H51" s="31">
        <f t="shared" si="217"/>
        <v>1782</v>
      </c>
      <c r="I51" s="31">
        <f t="shared" si="217"/>
        <v>18</v>
      </c>
      <c r="J51" s="32">
        <f t="shared" ref="J51:J53" si="218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88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1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2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3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4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5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6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7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58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59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9" t="s">
        <v>173</v>
      </c>
      <c r="C52" s="30" t="s">
        <v>24</v>
      </c>
      <c r="D52" s="30" t="s">
        <v>94</v>
      </c>
      <c r="E52" s="31">
        <f t="shared" si="217"/>
        <v>1800</v>
      </c>
      <c r="F52" s="31">
        <f t="shared" si="217"/>
        <v>0</v>
      </c>
      <c r="G52" s="31">
        <f t="shared" si="217"/>
        <v>0</v>
      </c>
      <c r="H52" s="31">
        <f t="shared" si="217"/>
        <v>1782</v>
      </c>
      <c r="I52" s="31">
        <f t="shared" si="217"/>
        <v>18</v>
      </c>
      <c r="J52" s="32">
        <f t="shared" si="218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88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1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2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3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4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5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6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7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58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59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174</v>
      </c>
      <c r="C53" s="30" t="s">
        <v>24</v>
      </c>
      <c r="D53" s="30" t="s">
        <v>94</v>
      </c>
      <c r="E53" s="31">
        <f t="shared" si="217"/>
        <v>3024</v>
      </c>
      <c r="F53" s="31">
        <f t="shared" si="217"/>
        <v>0</v>
      </c>
      <c r="G53" s="31">
        <f t="shared" si="217"/>
        <v>0</v>
      </c>
      <c r="H53" s="31">
        <f t="shared" si="217"/>
        <v>2993.8</v>
      </c>
      <c r="I53" s="31">
        <f t="shared" si="217"/>
        <v>30.2</v>
      </c>
      <c r="J53" s="32">
        <f t="shared" si="218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19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1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2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3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4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5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6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7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58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59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169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0">K54+P54+U54+Z54+AE54+AJ54+AO54+AT54+AY54</f>
        <v>0</v>
      </c>
      <c r="G54" s="31">
        <f t="shared" ref="G54" si="221">L54+Q54+V54+AA54+AF54+AK54+AP54+AU54+AZ54</f>
        <v>0</v>
      </c>
      <c r="H54" s="31">
        <f t="shared" ref="H54" si="222">M54+R54+W54+AB54+AG54+AL54+AQ54+AV54+BA54</f>
        <v>455.4</v>
      </c>
      <c r="I54" s="31">
        <f t="shared" ref="I54" si="223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4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29" t="s">
        <v>141</v>
      </c>
      <c r="C55" s="30" t="s">
        <v>24</v>
      </c>
      <c r="D55" s="30" t="s">
        <v>94</v>
      </c>
      <c r="E55" s="31">
        <f t="shared" ref="E55" si="225">J55+O55+T55+Y55+AD55+AI55+AN55+AS55+AX55</f>
        <v>80</v>
      </c>
      <c r="F55" s="31">
        <f t="shared" ref="F55" si="226">K55+P55+U55+Z55+AE55+AJ55+AO55+AT55+AY55</f>
        <v>0</v>
      </c>
      <c r="G55" s="31">
        <f t="shared" ref="G55" si="227">L55+Q55+V55+AA55+AF55+AK55+AP55+AU55+AZ55</f>
        <v>0</v>
      </c>
      <c r="H55" s="31">
        <f t="shared" ref="H55" si="228">M55+R55+W55+AB55+AG55+AL55+AQ55+AV55+BA55</f>
        <v>79.2</v>
      </c>
      <c r="I55" s="31">
        <f t="shared" ref="I55" si="229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0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43" t="s">
        <v>142</v>
      </c>
      <c r="C56" s="30" t="s">
        <v>24</v>
      </c>
      <c r="D56" s="30" t="s">
        <v>94</v>
      </c>
      <c r="E56" s="31">
        <f t="shared" ref="E56:E58" si="231">J56+O56+T56+Y56+AD56+AI56+AN56+AS56+AX56</f>
        <v>80</v>
      </c>
      <c r="F56" s="31">
        <f t="shared" ref="F56:F58" si="232">K56+P56+U56+Z56+AE56+AJ56+AO56+AT56+AY56</f>
        <v>0</v>
      </c>
      <c r="G56" s="31">
        <f t="shared" ref="G56:G58" si="233">L56+Q56+V56+AA56+AF56+AK56+AP56+AU56+AZ56</f>
        <v>0</v>
      </c>
      <c r="H56" s="31">
        <f t="shared" ref="H56:H58" si="234">M56+R56+W56+AB56+AG56+AL56+AQ56+AV56+BA56</f>
        <v>79.2</v>
      </c>
      <c r="I56" s="31">
        <f t="shared" ref="I56:I58" si="235">N56+S56+X56+AC56+AH56+AM56+AR56+AW56+BB56</f>
        <v>0.8</v>
      </c>
      <c r="J56" s="32">
        <f t="shared" ref="J56:J58" si="236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7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193</v>
      </c>
      <c r="B57" s="43" t="s">
        <v>143</v>
      </c>
      <c r="C57" s="30" t="s">
        <v>24</v>
      </c>
      <c r="D57" s="30" t="s">
        <v>94</v>
      </c>
      <c r="E57" s="31">
        <f t="shared" si="231"/>
        <v>80</v>
      </c>
      <c r="F57" s="31">
        <f t="shared" si="232"/>
        <v>0</v>
      </c>
      <c r="G57" s="31">
        <f t="shared" si="233"/>
        <v>0</v>
      </c>
      <c r="H57" s="31">
        <f t="shared" si="234"/>
        <v>79.2</v>
      </c>
      <c r="I57" s="31">
        <f t="shared" si="235"/>
        <v>0.8</v>
      </c>
      <c r="J57" s="32">
        <f t="shared" si="236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7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194</v>
      </c>
      <c r="B58" s="43" t="s">
        <v>144</v>
      </c>
      <c r="C58" s="30" t="s">
        <v>24</v>
      </c>
      <c r="D58" s="30" t="s">
        <v>94</v>
      </c>
      <c r="E58" s="31">
        <f t="shared" si="231"/>
        <v>80</v>
      </c>
      <c r="F58" s="31">
        <f t="shared" si="232"/>
        <v>0</v>
      </c>
      <c r="G58" s="31">
        <f t="shared" si="233"/>
        <v>0</v>
      </c>
      <c r="H58" s="31">
        <f t="shared" si="234"/>
        <v>79.2</v>
      </c>
      <c r="I58" s="31">
        <f t="shared" si="235"/>
        <v>0.8</v>
      </c>
      <c r="J58" s="32">
        <f t="shared" si="236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7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195</v>
      </c>
      <c r="B59" s="43" t="s">
        <v>206</v>
      </c>
      <c r="C59" s="30" t="s">
        <v>24</v>
      </c>
      <c r="D59" s="30" t="s">
        <v>38</v>
      </c>
      <c r="E59" s="31">
        <f t="shared" ref="E59" si="238">J59+O59+T59+Y59+AD59+AI59+AN59+AS59+AX59</f>
        <v>1875.8</v>
      </c>
      <c r="F59" s="31">
        <f t="shared" ref="F59" si="239">K59+P59+U59+Z59+AE59+AJ59+AO59+AT59+AY59</f>
        <v>0</v>
      </c>
      <c r="G59" s="31">
        <f t="shared" ref="G59" si="240">L59+Q59+V59+AA59+AF59+AK59+AP59+AU59+AZ59</f>
        <v>0</v>
      </c>
      <c r="H59" s="31">
        <f t="shared" ref="H59" si="241">M59+R59+W59+AB59+AG59+AL59+AQ59+AV59+BA59</f>
        <v>1875.8</v>
      </c>
      <c r="I59" s="31">
        <f t="shared" ref="I59" si="242">N59+S59+X59+AC59+AH59+AM59+AR59+AW59+BB59</f>
        <v>0</v>
      </c>
      <c r="J59" s="33">
        <f t="shared" ref="J59:J62" si="243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7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4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5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6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7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48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49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0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1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2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276</v>
      </c>
      <c r="B60" s="43" t="s">
        <v>211</v>
      </c>
      <c r="C60" s="30" t="s">
        <v>24</v>
      </c>
      <c r="D60" s="30" t="s">
        <v>38</v>
      </c>
      <c r="E60" s="31">
        <f t="shared" ref="E60" si="253">J60+O60+T60+Y60+AD60+AI60+AN60+AS60+AX60</f>
        <v>610.9</v>
      </c>
      <c r="F60" s="31">
        <f t="shared" ref="F60" si="254">K60+P60+U60+Z60+AE60+AJ60+AO60+AT60+AY60</f>
        <v>0</v>
      </c>
      <c r="G60" s="31">
        <f t="shared" ref="G60" si="255">L60+Q60+V60+AA60+AF60+AK60+AP60+AU60+AZ60</f>
        <v>0</v>
      </c>
      <c r="H60" s="31">
        <f t="shared" ref="H60" si="256">M60+R60+W60+AB60+AG60+AL60+AQ60+AV60+BA60</f>
        <v>610.9</v>
      </c>
      <c r="I60" s="31">
        <f t="shared" ref="I60" si="257">N60+S60+X60+AC60+AH60+AM60+AR60+AW60+BB60</f>
        <v>0</v>
      </c>
      <c r="J60" s="33">
        <f t="shared" si="243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58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4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5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6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7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48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49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0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1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2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279</v>
      </c>
      <c r="B61" s="43" t="s">
        <v>277</v>
      </c>
      <c r="C61" s="30" t="s">
        <v>24</v>
      </c>
      <c r="D61" s="30" t="s">
        <v>38</v>
      </c>
      <c r="E61" s="31">
        <f t="shared" ref="E61" si="259">J61+O61+T61+Y61+AD61+AI61+AN61+AS61+AX61</f>
        <v>3900</v>
      </c>
      <c r="F61" s="31">
        <f t="shared" ref="F61" si="260">K61+P61+U61+Z61+AE61+AJ61+AO61+AT61+AY61</f>
        <v>0</v>
      </c>
      <c r="G61" s="31">
        <f t="shared" ref="G61" si="261">L61+Q61+V61+AA61+AF61+AK61+AP61+AU61+AZ61</f>
        <v>0</v>
      </c>
      <c r="H61" s="31">
        <f t="shared" ref="H61" si="262">M61+R61+W61+AB61+AG61+AL61+AQ61+AV61+BA61</f>
        <v>3900</v>
      </c>
      <c r="I61" s="31">
        <f t="shared" ref="I61" si="263">N61+S61+X61+AC61+AH61+AM61+AR61+AW61+BB61</f>
        <v>0</v>
      </c>
      <c r="J61" s="33">
        <f t="shared" si="243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4">R61</f>
        <v>0</v>
      </c>
      <c r="P61" s="33"/>
      <c r="Q61" s="33">
        <v>0</v>
      </c>
      <c r="R61" s="41">
        <v>0</v>
      </c>
      <c r="S61" s="33">
        <v>0</v>
      </c>
      <c r="T61" s="39">
        <f t="shared" si="244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5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6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7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48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49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0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1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2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282</v>
      </c>
      <c r="B62" s="43" t="s">
        <v>280</v>
      </c>
      <c r="C62" s="30" t="s">
        <v>24</v>
      </c>
      <c r="D62" s="30" t="s">
        <v>38</v>
      </c>
      <c r="E62" s="31">
        <f t="shared" ref="E62" si="265">J62+O62+T62+Y62+AD62+AI62+AN62+AS62+AX62</f>
        <v>518</v>
      </c>
      <c r="F62" s="31">
        <f t="shared" ref="F62" si="266">K62+P62+U62+Z62+AE62+AJ62+AO62+AT62+AY62</f>
        <v>0</v>
      </c>
      <c r="G62" s="31">
        <f t="shared" ref="G62" si="267">L62+Q62+V62+AA62+AF62+AK62+AP62+AU62+AZ62</f>
        <v>0</v>
      </c>
      <c r="H62" s="31">
        <f t="shared" ref="H62" si="268">M62+R62+W62+AB62+AG62+AL62+AQ62+AV62+BA62</f>
        <v>518</v>
      </c>
      <c r="I62" s="31">
        <f t="shared" ref="I62" si="269">N62+S62+X62+AC62+AH62+AM62+AR62+AW62+BB62</f>
        <v>0</v>
      </c>
      <c r="J62" s="33">
        <f t="shared" si="243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0">R62</f>
        <v>0</v>
      </c>
      <c r="P62" s="33"/>
      <c r="Q62" s="33">
        <v>0</v>
      </c>
      <c r="R62" s="41">
        <v>0</v>
      </c>
      <c r="S62" s="33">
        <v>0</v>
      </c>
      <c r="T62" s="39">
        <f t="shared" si="244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5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6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7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48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49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0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1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2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283</v>
      </c>
      <c r="B63" s="43" t="s">
        <v>284</v>
      </c>
      <c r="C63" s="30" t="s">
        <v>24</v>
      </c>
      <c r="D63" s="30" t="s">
        <v>56</v>
      </c>
      <c r="E63" s="31">
        <f t="shared" ref="E63" si="271">J63+O63+T63+Y63+AD63+AI63+AN63+AS63+AX63</f>
        <v>576.4</v>
      </c>
      <c r="F63" s="31">
        <f t="shared" ref="F63" si="272">K63+P63+U63+Z63+AE63+AJ63+AO63+AT63+AY63</f>
        <v>0</v>
      </c>
      <c r="G63" s="31">
        <f t="shared" ref="G63" si="273">L63+Q63+V63+AA63+AF63+AK63+AP63+AU63+AZ63</f>
        <v>0</v>
      </c>
      <c r="H63" s="31">
        <f t="shared" ref="H63" si="274">M63+R63+W63+AB63+AG63+AL63+AQ63+AV63+BA63</f>
        <v>576.4</v>
      </c>
      <c r="I63" s="31">
        <f t="shared" ref="I63" si="275">N63+S63+X63+AC63+AH63+AM63+AR63+AW63+BB63</f>
        <v>0</v>
      </c>
      <c r="J63" s="33">
        <f t="shared" ref="J63" si="276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7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78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79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0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1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2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3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4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5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6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285</v>
      </c>
      <c r="B64" s="43" t="s">
        <v>286</v>
      </c>
      <c r="C64" s="30" t="s">
        <v>24</v>
      </c>
      <c r="D64" s="30" t="s">
        <v>56</v>
      </c>
      <c r="E64" s="31">
        <f t="shared" ref="E64" si="287">J64+O64+T64+Y64+AD64+AI64+AN64+AS64+AX64</f>
        <v>1275.8</v>
      </c>
      <c r="F64" s="31">
        <f t="shared" ref="F64" si="288">K64+P64+U64+Z64+AE64+AJ64+AO64+AT64+AY64</f>
        <v>0</v>
      </c>
      <c r="G64" s="31">
        <f t="shared" ref="G64" si="289">L64+Q64+V64+AA64+AF64+AK64+AP64+AU64+AZ64</f>
        <v>0</v>
      </c>
      <c r="H64" s="31">
        <f t="shared" ref="H64" si="290">M64+R64+W64+AB64+AG64+AL64+AQ64+AV64+BA64</f>
        <v>1275.8</v>
      </c>
      <c r="I64" s="31">
        <f t="shared" ref="I64" si="291">N64+S64+X64+AC64+AH64+AM64+AR64+AW64+BB64</f>
        <v>0</v>
      </c>
      <c r="J64" s="33">
        <f t="shared" ref="J64" si="292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3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4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5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6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7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298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299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0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1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2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288</v>
      </c>
      <c r="B65" s="43" t="s">
        <v>338</v>
      </c>
      <c r="C65" s="30" t="s">
        <v>24</v>
      </c>
      <c r="D65" s="30" t="s">
        <v>56</v>
      </c>
      <c r="E65" s="31">
        <f t="shared" ref="E65:E69" si="303">J65+O65+T65+Y65+AD65+AI65+AN65+AS65+AX65</f>
        <v>852</v>
      </c>
      <c r="F65" s="31">
        <f t="shared" ref="F65:F69" si="304">K65+P65+U65+Z65+AE65+AJ65+AO65+AT65+AY65</f>
        <v>0</v>
      </c>
      <c r="G65" s="31">
        <f t="shared" ref="G65:G69" si="305">L65+Q65+V65+AA65+AF65+AK65+AP65+AU65+AZ65</f>
        <v>0</v>
      </c>
      <c r="H65" s="31">
        <f t="shared" ref="H65:H69" si="306">M65+R65+W65+AB65+AG65+AL65+AQ65+AV65+BA65</f>
        <v>852</v>
      </c>
      <c r="I65" s="31">
        <f t="shared" ref="I65:I69" si="307">N65+S65+X65+AC65+AH65+AM65+AR65+AW65+BB65</f>
        <v>0</v>
      </c>
      <c r="J65" s="33">
        <f t="shared" ref="J65:J69" si="308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09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0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1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2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3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4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5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6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7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8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311</v>
      </c>
      <c r="B66" s="43" t="s">
        <v>345</v>
      </c>
      <c r="C66" s="30" t="s">
        <v>24</v>
      </c>
      <c r="D66" s="30" t="s">
        <v>56</v>
      </c>
      <c r="E66" s="31">
        <f t="shared" si="303"/>
        <v>12600</v>
      </c>
      <c r="F66" s="31">
        <f t="shared" si="304"/>
        <v>0</v>
      </c>
      <c r="G66" s="31">
        <f t="shared" si="305"/>
        <v>11970</v>
      </c>
      <c r="H66" s="31">
        <f t="shared" si="306"/>
        <v>630</v>
      </c>
      <c r="I66" s="31">
        <f t="shared" si="307"/>
        <v>0</v>
      </c>
      <c r="J66" s="33">
        <f t="shared" si="308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09"/>
        <v>0</v>
      </c>
      <c r="P66" s="33"/>
      <c r="Q66" s="33">
        <v>0</v>
      </c>
      <c r="R66" s="41">
        <v>0</v>
      </c>
      <c r="S66" s="33">
        <v>0</v>
      </c>
      <c r="T66" s="39">
        <f t="shared" si="310"/>
        <v>0</v>
      </c>
      <c r="U66" s="33">
        <v>0</v>
      </c>
      <c r="V66" s="33">
        <v>0</v>
      </c>
      <c r="W66" s="41">
        <f t="shared" ref="W66:W69" si="319">1566.1-1566.1</f>
        <v>0</v>
      </c>
      <c r="X66" s="33">
        <v>0</v>
      </c>
      <c r="Y66" s="33">
        <f t="shared" ref="Y66:Y69" si="320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1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2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3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4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5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6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7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337</v>
      </c>
      <c r="B67" s="43" t="s">
        <v>346</v>
      </c>
      <c r="C67" s="30" t="s">
        <v>24</v>
      </c>
      <c r="D67" s="30" t="s">
        <v>56</v>
      </c>
      <c r="E67" s="31">
        <f t="shared" si="303"/>
        <v>19900</v>
      </c>
      <c r="F67" s="31">
        <f t="shared" si="304"/>
        <v>0</v>
      </c>
      <c r="G67" s="31">
        <f t="shared" si="305"/>
        <v>18905</v>
      </c>
      <c r="H67" s="31">
        <f t="shared" si="306"/>
        <v>995</v>
      </c>
      <c r="I67" s="31">
        <f t="shared" si="307"/>
        <v>0</v>
      </c>
      <c r="J67" s="33">
        <f t="shared" si="308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09"/>
        <v>0</v>
      </c>
      <c r="P67" s="33"/>
      <c r="Q67" s="33">
        <v>0</v>
      </c>
      <c r="R67" s="41">
        <v>0</v>
      </c>
      <c r="S67" s="33">
        <v>0</v>
      </c>
      <c r="T67" s="39">
        <f t="shared" si="310"/>
        <v>0</v>
      </c>
      <c r="U67" s="33">
        <v>0</v>
      </c>
      <c r="V67" s="33">
        <v>0</v>
      </c>
      <c r="W67" s="41">
        <f t="shared" si="319"/>
        <v>0</v>
      </c>
      <c r="X67" s="33">
        <v>0</v>
      </c>
      <c r="Y67" s="33">
        <f t="shared" si="320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1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2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3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4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5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6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7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339</v>
      </c>
      <c r="B68" s="43" t="s">
        <v>347</v>
      </c>
      <c r="C68" s="30" t="s">
        <v>24</v>
      </c>
      <c r="D68" s="30" t="s">
        <v>56</v>
      </c>
      <c r="E68" s="31">
        <f t="shared" si="303"/>
        <v>563.20000000000005</v>
      </c>
      <c r="F68" s="31">
        <f t="shared" si="304"/>
        <v>0</v>
      </c>
      <c r="G68" s="31">
        <f t="shared" si="305"/>
        <v>535</v>
      </c>
      <c r="H68" s="31">
        <f t="shared" si="306"/>
        <v>28.2</v>
      </c>
      <c r="I68" s="31">
        <f t="shared" si="307"/>
        <v>0</v>
      </c>
      <c r="J68" s="33">
        <f t="shared" si="308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09"/>
        <v>0</v>
      </c>
      <c r="P68" s="33"/>
      <c r="Q68" s="33">
        <v>0</v>
      </c>
      <c r="R68" s="41">
        <v>0</v>
      </c>
      <c r="S68" s="33">
        <v>0</v>
      </c>
      <c r="T68" s="39">
        <f t="shared" si="310"/>
        <v>0</v>
      </c>
      <c r="U68" s="33">
        <v>0</v>
      </c>
      <c r="V68" s="33">
        <v>0</v>
      </c>
      <c r="W68" s="41">
        <f t="shared" si="319"/>
        <v>0</v>
      </c>
      <c r="X68" s="33">
        <v>0</v>
      </c>
      <c r="Y68" s="33">
        <f t="shared" si="320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1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2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3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4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5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6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7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344</v>
      </c>
      <c r="B69" s="43" t="s">
        <v>348</v>
      </c>
      <c r="C69" s="30" t="s">
        <v>24</v>
      </c>
      <c r="D69" s="30" t="s">
        <v>56</v>
      </c>
      <c r="E69" s="31">
        <f t="shared" si="303"/>
        <v>13900</v>
      </c>
      <c r="F69" s="31">
        <f t="shared" si="304"/>
        <v>0</v>
      </c>
      <c r="G69" s="31">
        <f t="shared" si="305"/>
        <v>11261.7</v>
      </c>
      <c r="H69" s="31">
        <f t="shared" si="306"/>
        <v>2638.3</v>
      </c>
      <c r="I69" s="31">
        <f t="shared" si="307"/>
        <v>0</v>
      </c>
      <c r="J69" s="33">
        <f t="shared" si="308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09"/>
        <v>0</v>
      </c>
      <c r="P69" s="33"/>
      <c r="Q69" s="33">
        <v>0</v>
      </c>
      <c r="R69" s="41">
        <v>0</v>
      </c>
      <c r="S69" s="33">
        <v>0</v>
      </c>
      <c r="T69" s="39">
        <f t="shared" si="310"/>
        <v>0</v>
      </c>
      <c r="U69" s="33">
        <v>0</v>
      </c>
      <c r="V69" s="33">
        <v>0</v>
      </c>
      <c r="W69" s="41">
        <f t="shared" si="319"/>
        <v>0</v>
      </c>
      <c r="X69" s="33">
        <v>0</v>
      </c>
      <c r="Y69" s="33">
        <f t="shared" si="320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1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2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3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4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5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6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7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349</v>
      </c>
      <c r="B70" s="9" t="s">
        <v>350</v>
      </c>
      <c r="C70" s="30" t="s">
        <v>24</v>
      </c>
      <c r="D70" s="30" t="s">
        <v>56</v>
      </c>
      <c r="E70" s="31">
        <f t="shared" ref="E70" si="328">J70+O70+T70+Y70+AD70+AI70+AN70+AS70+AX70</f>
        <v>159.80000000000001</v>
      </c>
      <c r="F70" s="31">
        <f t="shared" ref="F70" si="329">K70+P70+U70+Z70+AE70+AJ70+AO70+AT70+AY70</f>
        <v>0</v>
      </c>
      <c r="G70" s="31">
        <f t="shared" ref="G70" si="330">L70+Q70+V70+AA70+AF70+AK70+AP70+AU70+AZ70</f>
        <v>0</v>
      </c>
      <c r="H70" s="31">
        <f t="shared" ref="H70" si="331">M70+R70+W70+AB70+AG70+AL70+AQ70+AV70+BA70</f>
        <v>159.80000000000001</v>
      </c>
      <c r="I70" s="31">
        <f t="shared" ref="I70" si="332">N70+S70+X70+AC70+AH70+AM70+AR70+AW70+BB70</f>
        <v>0</v>
      </c>
      <c r="J70" s="33">
        <f t="shared" ref="J70" si="333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4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5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6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7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38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39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0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1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2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3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87" t="s">
        <v>175</v>
      </c>
      <c r="C71" s="88"/>
      <c r="D71" s="89"/>
      <c r="E71" s="39">
        <f>SUM(E72:E82)</f>
        <v>14558.6</v>
      </c>
      <c r="F71" s="39">
        <f t="shared" ref="F71:J71" si="344">SUM(F72:F82)</f>
        <v>0</v>
      </c>
      <c r="G71" s="39">
        <f t="shared" si="344"/>
        <v>0</v>
      </c>
      <c r="H71" s="39">
        <f t="shared" si="344"/>
        <v>14558.6</v>
      </c>
      <c r="I71" s="39">
        <f t="shared" si="344"/>
        <v>0</v>
      </c>
      <c r="J71" s="39">
        <f t="shared" si="344"/>
        <v>4245.1000000000004</v>
      </c>
      <c r="K71" s="39">
        <f t="shared" ref="K71" si="345">SUM(K72:K82)</f>
        <v>0</v>
      </c>
      <c r="L71" s="39">
        <f t="shared" ref="L71" si="346">SUM(L72:L82)</f>
        <v>0</v>
      </c>
      <c r="M71" s="39">
        <f t="shared" ref="M71" si="347">SUM(M72:M82)</f>
        <v>4245.1000000000004</v>
      </c>
      <c r="N71" s="39">
        <f t="shared" ref="N71:O71" si="348">SUM(N72:N82)</f>
        <v>0</v>
      </c>
      <c r="O71" s="39">
        <f t="shared" si="348"/>
        <v>7630.1</v>
      </c>
      <c r="P71" s="39">
        <f t="shared" ref="P71" si="349">SUM(P72:P82)</f>
        <v>0</v>
      </c>
      <c r="Q71" s="39">
        <f t="shared" ref="Q71" si="350">SUM(Q72:Q82)</f>
        <v>0</v>
      </c>
      <c r="R71" s="39">
        <f>SUM(R72:R82)</f>
        <v>7630.1</v>
      </c>
      <c r="S71" s="39">
        <f t="shared" ref="S71:T71" si="351">SUM(S72:S82)</f>
        <v>0</v>
      </c>
      <c r="T71" s="39">
        <f t="shared" si="351"/>
        <v>1347.2</v>
      </c>
      <c r="U71" s="39">
        <f t="shared" ref="U71" si="352">SUM(U72:U82)</f>
        <v>0</v>
      </c>
      <c r="V71" s="39">
        <f t="shared" ref="V71" si="353">SUM(V72:V82)</f>
        <v>0</v>
      </c>
      <c r="W71" s="39">
        <f t="shared" ref="W71" si="354">SUM(W72:W82)</f>
        <v>1347.2</v>
      </c>
      <c r="X71" s="39">
        <f t="shared" ref="X71:Y71" si="355">SUM(X72:X82)</f>
        <v>0</v>
      </c>
      <c r="Y71" s="39">
        <f t="shared" si="355"/>
        <v>266.3</v>
      </c>
      <c r="Z71" s="39">
        <f t="shared" ref="Z71" si="356">SUM(Z72:Z82)</f>
        <v>0</v>
      </c>
      <c r="AA71" s="39">
        <f t="shared" ref="AA71" si="357">SUM(AA72:AA82)</f>
        <v>0</v>
      </c>
      <c r="AB71" s="39">
        <f t="shared" ref="AB71" si="358">SUM(AB72:AB82)</f>
        <v>266.3</v>
      </c>
      <c r="AC71" s="39">
        <f t="shared" ref="AC71:AD71" si="359">SUM(AC72:AC82)</f>
        <v>0</v>
      </c>
      <c r="AD71" s="39">
        <f t="shared" si="359"/>
        <v>1069.9000000000001</v>
      </c>
      <c r="AE71" s="39">
        <f t="shared" ref="AE71" si="360">SUM(AE72:AE82)</f>
        <v>0</v>
      </c>
      <c r="AF71" s="39">
        <f t="shared" ref="AF71" si="361">SUM(AF72:AF82)</f>
        <v>0</v>
      </c>
      <c r="AG71" s="39">
        <f t="shared" ref="AG71" si="362">SUM(AG72:AG82)</f>
        <v>1069.9000000000001</v>
      </c>
      <c r="AH71" s="39">
        <f t="shared" ref="AH71:AI71" si="363">SUM(AH72:AH82)</f>
        <v>0</v>
      </c>
      <c r="AI71" s="39">
        <f t="shared" si="363"/>
        <v>0</v>
      </c>
      <c r="AJ71" s="39">
        <f t="shared" ref="AJ71" si="364">SUM(AJ72:AJ82)</f>
        <v>0</v>
      </c>
      <c r="AK71" s="39">
        <f t="shared" ref="AK71" si="365">SUM(AK72:AK82)</f>
        <v>0</v>
      </c>
      <c r="AL71" s="39">
        <f t="shared" ref="AL71" si="366">SUM(AL72:AL82)</f>
        <v>0</v>
      </c>
      <c r="AM71" s="39">
        <f t="shared" ref="AM71:AN71" si="367">SUM(AM72:AM82)</f>
        <v>0</v>
      </c>
      <c r="AN71" s="39">
        <f t="shared" si="367"/>
        <v>0</v>
      </c>
      <c r="AO71" s="39">
        <f t="shared" ref="AO71" si="368">SUM(AO72:AO82)</f>
        <v>0</v>
      </c>
      <c r="AP71" s="39">
        <f t="shared" ref="AP71" si="369">SUM(AP72:AP82)</f>
        <v>0</v>
      </c>
      <c r="AQ71" s="39">
        <f t="shared" ref="AQ71" si="370">SUM(AQ72:AQ82)</f>
        <v>0</v>
      </c>
      <c r="AR71" s="39">
        <f t="shared" ref="AR71:AS71" si="371">SUM(AR72:AR82)</f>
        <v>0</v>
      </c>
      <c r="AS71" s="39">
        <f t="shared" si="371"/>
        <v>0</v>
      </c>
      <c r="AT71" s="39">
        <f t="shared" ref="AT71" si="372">SUM(AT72:AT82)</f>
        <v>0</v>
      </c>
      <c r="AU71" s="39">
        <f t="shared" ref="AU71" si="373">SUM(AU72:AU82)</f>
        <v>0</v>
      </c>
      <c r="AV71" s="39">
        <f t="shared" ref="AV71" si="374">SUM(AV72:AV82)</f>
        <v>0</v>
      </c>
      <c r="AW71" s="39">
        <f t="shared" ref="AW71:AX71" si="375">SUM(AW72:AW82)</f>
        <v>0</v>
      </c>
      <c r="AX71" s="39">
        <f t="shared" si="375"/>
        <v>0</v>
      </c>
      <c r="AY71" s="39">
        <f t="shared" ref="AY71" si="376">SUM(AY72:AY82)</f>
        <v>0</v>
      </c>
      <c r="AZ71" s="39">
        <f t="shared" ref="AZ71" si="377">SUM(AZ72:AZ82)</f>
        <v>0</v>
      </c>
      <c r="BA71" s="39">
        <f t="shared" ref="BA71" si="378">SUM(BA72:BA82)</f>
        <v>0</v>
      </c>
      <c r="BB71" s="39">
        <f t="shared" ref="BB71:BC71" si="379">SUM(BB72:BB82)</f>
        <v>0</v>
      </c>
      <c r="BC71" s="39">
        <f t="shared" si="379"/>
        <v>0</v>
      </c>
      <c r="BD71" s="39">
        <f t="shared" ref="BD71" si="380">SUM(BD72:BD82)</f>
        <v>0</v>
      </c>
      <c r="BE71" s="39">
        <f t="shared" ref="BE71" si="381">SUM(BE72:BE82)</f>
        <v>0</v>
      </c>
      <c r="BF71" s="39">
        <f t="shared" ref="BF71" si="382">SUM(BF72:BF82)</f>
        <v>0</v>
      </c>
      <c r="BG71" s="39">
        <f t="shared" ref="BG71:BH71" si="383">SUM(BG72:BG82)</f>
        <v>0</v>
      </c>
      <c r="BH71" s="39">
        <f t="shared" si="383"/>
        <v>0</v>
      </c>
      <c r="BI71" s="39">
        <f t="shared" ref="BI71" si="384">SUM(BI72:BI82)</f>
        <v>0</v>
      </c>
      <c r="BJ71" s="39">
        <f t="shared" ref="BJ71" si="385">SUM(BJ72:BJ82)</f>
        <v>0</v>
      </c>
      <c r="BK71" s="39">
        <f t="shared" ref="BK71" si="386">SUM(BK72:BK82)</f>
        <v>0</v>
      </c>
      <c r="BL71" s="39">
        <f t="shared" ref="BL71" si="387">SUM(BL72:BL82)</f>
        <v>0</v>
      </c>
    </row>
    <row r="72" spans="1:64" ht="33" x14ac:dyDescent="0.25">
      <c r="A72" s="28" t="s">
        <v>176</v>
      </c>
      <c r="B72" s="29" t="s">
        <v>231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88">K72+P72+U72+Z72+AE72+AJ72+AO72+AT72+AY72</f>
        <v>0</v>
      </c>
      <c r="G72" s="31">
        <f t="shared" ref="G72" si="389">L72+Q72+V72+AA72+AF72+AK72+AP72+AU72+AZ72</f>
        <v>0</v>
      </c>
      <c r="H72" s="31">
        <f t="shared" ref="H72" si="390">M72+R72+W72+AB72+AG72+AL72+AQ72+AV72+BA72</f>
        <v>1378.2</v>
      </c>
      <c r="I72" s="31">
        <f t="shared" ref="I72" si="391">N72+S72+X72+AC72+AH72+AM72+AR72+AW72+BB72</f>
        <v>0</v>
      </c>
      <c r="J72" s="33">
        <f t="shared" ref="J72:J80" si="392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177</v>
      </c>
      <c r="B73" s="29" t="s">
        <v>78</v>
      </c>
      <c r="C73" s="30" t="s">
        <v>24</v>
      </c>
      <c r="D73" s="30" t="s">
        <v>38</v>
      </c>
      <c r="E73" s="31">
        <f t="shared" ref="E73" si="393">J73+O73+T73+Y73+AD73+AI73+AN73+AS73+AX73</f>
        <v>3420.5</v>
      </c>
      <c r="F73" s="31">
        <f t="shared" ref="F73" si="394">K73+P73+U73+Z73+AE73+AJ73+AO73+AT73+AY73</f>
        <v>0</v>
      </c>
      <c r="G73" s="31">
        <f t="shared" ref="G73" si="395">L73+Q73+V73+AA73+AF73+AK73+AP73+AU73+AZ73</f>
        <v>0</v>
      </c>
      <c r="H73" s="31">
        <f t="shared" ref="H73" si="396">M73+R73+W73+AB73+AG73+AL73+AQ73+AV73+BA73</f>
        <v>3420.5</v>
      </c>
      <c r="I73" s="31">
        <f t="shared" ref="I73" si="397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178</v>
      </c>
      <c r="B74" s="29" t="s">
        <v>145</v>
      </c>
      <c r="C74" s="30" t="s">
        <v>24</v>
      </c>
      <c r="D74" s="30" t="s">
        <v>38</v>
      </c>
      <c r="E74" s="31">
        <f t="shared" ref="E74" si="398">J74+O74+T74+Y74+AD74+AI74+AN74+AS74+AX74</f>
        <v>1793.4</v>
      </c>
      <c r="F74" s="31">
        <f t="shared" ref="F74" si="399">K74+P74+U74+Z74+AE74+AJ74+AO74+AT74+AY74</f>
        <v>0</v>
      </c>
      <c r="G74" s="31">
        <f t="shared" ref="G74" si="400">L74+Q74+V74+AA74+AF74+AK74+AP74+AU74+AZ74</f>
        <v>0</v>
      </c>
      <c r="H74" s="31">
        <f t="shared" ref="H74" si="401">M74+R74+W74+AB74+AG74+AL74+AQ74+AV74+BA74</f>
        <v>1793.4</v>
      </c>
      <c r="I74" s="31">
        <f t="shared" ref="I74" si="402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3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4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5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ref="AD74:AD79" si="406">SUM(AE74:AH74)</f>
        <v>1069.9000000000001</v>
      </c>
      <c r="AE74" s="33">
        <v>0</v>
      </c>
      <c r="AF74" s="33">
        <v>0</v>
      </c>
      <c r="AG74" s="33">
        <v>1069.9000000000001</v>
      </c>
      <c r="AH74" s="33">
        <v>0</v>
      </c>
      <c r="AI74" s="39">
        <f t="shared" ref="AI74:AI79" si="407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08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09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0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1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2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179</v>
      </c>
      <c r="B75" s="29" t="s">
        <v>146</v>
      </c>
      <c r="C75" s="30" t="s">
        <v>24</v>
      </c>
      <c r="D75" s="30" t="s">
        <v>38</v>
      </c>
      <c r="E75" s="31">
        <f t="shared" ref="E75" si="413">J75+O75+T75+Y75+AD75+AI75+AN75+AS75+AX75</f>
        <v>796.7</v>
      </c>
      <c r="F75" s="31">
        <f t="shared" ref="F75" si="414">K75+P75+U75+Z75+AE75+AJ75+AO75+AT75+AY75</f>
        <v>0</v>
      </c>
      <c r="G75" s="31">
        <f t="shared" ref="G75" si="415">L75+Q75+V75+AA75+AF75+AK75+AP75+AU75+AZ75</f>
        <v>0</v>
      </c>
      <c r="H75" s="31">
        <f t="shared" ref="H75" si="416">M75+R75+W75+AB75+AG75+AL75+AQ75+AV75+BA75</f>
        <v>796.7</v>
      </c>
      <c r="I75" s="31">
        <f t="shared" ref="I75" si="417">N75+S75+X75+AC75+AH75+AM75+AR75+AW75+BB75</f>
        <v>0</v>
      </c>
      <c r="J75" s="32">
        <f t="shared" ref="J75" si="418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19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4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5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6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7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08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09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0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1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2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180</v>
      </c>
      <c r="B76" s="29" t="s">
        <v>266</v>
      </c>
      <c r="C76" s="30" t="s">
        <v>24</v>
      </c>
      <c r="D76" s="30" t="s">
        <v>38</v>
      </c>
      <c r="E76" s="31">
        <f t="shared" ref="E76" si="420">J76+O76+T76+Y76+AD76+AI76+AN76+AS76+AX76</f>
        <v>2335.8000000000002</v>
      </c>
      <c r="F76" s="31">
        <f t="shared" ref="F76" si="421">K76+P76+U76+Z76+AE76+AJ76+AO76+AT76+AY76</f>
        <v>0</v>
      </c>
      <c r="G76" s="31">
        <f t="shared" ref="G76" si="422">L76+Q76+V76+AA76+AF76+AK76+AP76+AU76+AZ76</f>
        <v>0</v>
      </c>
      <c r="H76" s="31">
        <f t="shared" ref="H76" si="423">M76+R76+W76+AB76+AG76+AL76+AQ76+AV76+BA76</f>
        <v>2335.8000000000002</v>
      </c>
      <c r="I76" s="31">
        <f t="shared" ref="I76" si="424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5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4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5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6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7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08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09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0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1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2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181</v>
      </c>
      <c r="B77" s="29" t="s">
        <v>68</v>
      </c>
      <c r="C77" s="30" t="s">
        <v>24</v>
      </c>
      <c r="D77" s="30" t="s">
        <v>38</v>
      </c>
      <c r="E77" s="31">
        <f t="shared" ref="E77" si="426">J77+O77+T77+Y77+AD77+AI77+AN77+AS77+AX77</f>
        <v>1686.1</v>
      </c>
      <c r="F77" s="31">
        <f t="shared" ref="F77" si="427">K77+P77+U77+Z77+AE77+AJ77+AO77+AT77+AY77</f>
        <v>0</v>
      </c>
      <c r="G77" s="31">
        <f t="shared" ref="G77" si="428">L77+Q77+V77+AA77+AF77+AK77+AP77+AU77+AZ77</f>
        <v>0</v>
      </c>
      <c r="H77" s="31">
        <f t="shared" ref="H77" si="429">M77+R77+W77+AB77+AG77+AL77+AQ77+AV77+BA77</f>
        <v>1686.1</v>
      </c>
      <c r="I77" s="31">
        <f t="shared" ref="I77" si="430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182</v>
      </c>
      <c r="B78" s="29" t="s">
        <v>76</v>
      </c>
      <c r="C78" s="30" t="s">
        <v>24</v>
      </c>
      <c r="D78" s="30" t="s">
        <v>38</v>
      </c>
      <c r="E78" s="31">
        <f t="shared" ref="E78" si="431">J78+O78+T78+Y78+AD78+AI78+AN78+AS78+AX78</f>
        <v>1628.5</v>
      </c>
      <c r="F78" s="31">
        <f t="shared" ref="F78" si="432">K78+P78+U78+Z78+AE78+AJ78+AO78+AT78+AY78</f>
        <v>0</v>
      </c>
      <c r="G78" s="31">
        <f t="shared" ref="G78" si="433">L78+Q78+V78+AA78+AF78+AK78+AP78+AU78+AZ78</f>
        <v>0</v>
      </c>
      <c r="H78" s="31">
        <f t="shared" ref="H78" si="434">M78+R78+W78+AB78+AG78+AL78+AQ78+AV78+BA78</f>
        <v>1628.5</v>
      </c>
      <c r="I78" s="31">
        <f t="shared" ref="I78" si="435">N78+S78+X78+AC78+AH78+AM78+AR78+AW78+BB78</f>
        <v>0</v>
      </c>
      <c r="J78" s="32">
        <f t="shared" ref="J78" si="436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7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4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5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6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7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08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09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0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1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2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183</v>
      </c>
      <c r="B79" s="29" t="s">
        <v>258</v>
      </c>
      <c r="C79" s="30" t="s">
        <v>24</v>
      </c>
      <c r="D79" s="30" t="s">
        <v>38</v>
      </c>
      <c r="E79" s="31">
        <f t="shared" ref="E79" si="438">J79+O79+T79+Y79+AD79+AI79+AN79+AS79+AX79</f>
        <v>246</v>
      </c>
      <c r="F79" s="31">
        <f t="shared" ref="F79" si="439">K79+P79+U79+Z79+AE79+AJ79+AO79+AT79+AY79</f>
        <v>0</v>
      </c>
      <c r="G79" s="31">
        <f t="shared" ref="G79" si="440">L79+Q79+V79+AA79+AF79+AK79+AP79+AU79+AZ79</f>
        <v>0</v>
      </c>
      <c r="H79" s="31">
        <f t="shared" ref="H79" si="441">M79+R79+W79+AB79+AG79+AL79+AQ79+AV79+BA79</f>
        <v>246</v>
      </c>
      <c r="I79" s="31">
        <f t="shared" ref="I79" si="442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3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4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5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6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7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08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09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0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1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2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184</v>
      </c>
      <c r="B80" s="29" t="s">
        <v>259</v>
      </c>
      <c r="C80" s="30" t="s">
        <v>24</v>
      </c>
      <c r="D80" s="30" t="s">
        <v>38</v>
      </c>
      <c r="E80" s="31">
        <f t="shared" ref="E80" si="444">J80+O80+T80+Y80+AD80+AI80+AN80+AS80+AX80</f>
        <v>698.1</v>
      </c>
      <c r="F80" s="31">
        <f t="shared" ref="F80" si="445">K80+P80+U80+Z80+AE80+AJ80+AO80+AT80+AY80</f>
        <v>0</v>
      </c>
      <c r="G80" s="31">
        <f t="shared" ref="G80" si="446">L80+Q80+V80+AA80+AF80+AK80+AP80+AU80+AZ80</f>
        <v>0</v>
      </c>
      <c r="H80" s="31">
        <f t="shared" ref="H80" si="447">M80+R80+W80+AB80+AG80+AL80+AQ80+AV80+BA80</f>
        <v>698.1</v>
      </c>
      <c r="I80" s="31">
        <f t="shared" ref="I80" si="448">N80+S80+X80+AC80+AH80+AM80+AR80+AW80+BB80</f>
        <v>0</v>
      </c>
      <c r="J80" s="32">
        <f t="shared" si="392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49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0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1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2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3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4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5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6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7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58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185</v>
      </c>
      <c r="B81" s="29" t="s">
        <v>147</v>
      </c>
      <c r="C81" s="30" t="s">
        <v>24</v>
      </c>
      <c r="D81" s="30" t="s">
        <v>38</v>
      </c>
      <c r="E81" s="31">
        <f t="shared" ref="E81" si="459">J81+O81+T81+Y81+AD81+AI81+AN81+AS81+AX81</f>
        <v>163</v>
      </c>
      <c r="F81" s="31">
        <f t="shared" ref="F81" si="460">K81+P81+U81+Z81+AE81+AJ81+AO81+AT81+AY81</f>
        <v>0</v>
      </c>
      <c r="G81" s="31">
        <f t="shared" ref="G81" si="461">L81+Q81+V81+AA81+AF81+AK81+AP81+AU81+AZ81</f>
        <v>0</v>
      </c>
      <c r="H81" s="31">
        <f t="shared" ref="H81" si="462">M81+R81+W81+AB81+AG81+AL81+AQ81+AV81+BA81</f>
        <v>163</v>
      </c>
      <c r="I81" s="31">
        <f t="shared" ref="I81" si="463">N81+S81+X81+AC81+AH81+AM81+AR81+AW81+BB81</f>
        <v>0</v>
      </c>
      <c r="J81" s="32">
        <f t="shared" ref="J81" si="464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5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0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1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2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3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4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5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6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7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58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218</v>
      </c>
      <c r="B82" s="29" t="s">
        <v>85</v>
      </c>
      <c r="C82" s="30" t="s">
        <v>24</v>
      </c>
      <c r="D82" s="30" t="s">
        <v>38</v>
      </c>
      <c r="E82" s="31">
        <f t="shared" ref="E82" si="466">J82+O82+T82+Y82+AD82+AI82+AN82+AS82+AX82</f>
        <v>412.3</v>
      </c>
      <c r="F82" s="31">
        <f t="shared" ref="F82" si="467">K82+P82+U82+Z82+AE82+AJ82+AO82+AT82+AY82</f>
        <v>0</v>
      </c>
      <c r="G82" s="31">
        <f t="shared" ref="G82" si="468">L82+Q82+V82+AA82+AF82+AK82+AP82+AU82+AZ82</f>
        <v>0</v>
      </c>
      <c r="H82" s="31">
        <f t="shared" ref="H82" si="469">M82+R82+W82+AB82+AG82+AL82+AQ82+AV82+BA82</f>
        <v>412.3</v>
      </c>
      <c r="I82" s="31">
        <f t="shared" ref="I82" si="470">N82+S82+X82+AC82+AH82+AM82+AR82+AW82+BB82</f>
        <v>0</v>
      </c>
      <c r="J82" s="50">
        <f t="shared" ref="J82" si="471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2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3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4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5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6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7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78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79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0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1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306</v>
      </c>
      <c r="B83" s="87" t="s">
        <v>305</v>
      </c>
      <c r="C83" s="88"/>
      <c r="D83" s="89"/>
      <c r="E83" s="39">
        <f>SUM(E84)</f>
        <v>773.2</v>
      </c>
      <c r="F83" s="39">
        <f t="shared" ref="F83:BL83" si="482">SUM(F84)</f>
        <v>0</v>
      </c>
      <c r="G83" s="39">
        <f t="shared" si="482"/>
        <v>589</v>
      </c>
      <c r="H83" s="39">
        <f t="shared" si="482"/>
        <v>184.2</v>
      </c>
      <c r="I83" s="39">
        <f t="shared" si="482"/>
        <v>0</v>
      </c>
      <c r="J83" s="39">
        <f t="shared" si="482"/>
        <v>0</v>
      </c>
      <c r="K83" s="39">
        <f t="shared" si="482"/>
        <v>0</v>
      </c>
      <c r="L83" s="39">
        <f t="shared" si="482"/>
        <v>0</v>
      </c>
      <c r="M83" s="39">
        <f t="shared" si="482"/>
        <v>0</v>
      </c>
      <c r="N83" s="39">
        <f t="shared" si="482"/>
        <v>0</v>
      </c>
      <c r="O83" s="39">
        <f t="shared" si="482"/>
        <v>0</v>
      </c>
      <c r="P83" s="39">
        <f t="shared" si="482"/>
        <v>0</v>
      </c>
      <c r="Q83" s="39">
        <f t="shared" si="482"/>
        <v>0</v>
      </c>
      <c r="R83" s="39">
        <f t="shared" si="482"/>
        <v>0</v>
      </c>
      <c r="S83" s="39">
        <f t="shared" si="482"/>
        <v>0</v>
      </c>
      <c r="T83" s="39">
        <f t="shared" si="482"/>
        <v>773.2</v>
      </c>
      <c r="U83" s="39">
        <f t="shared" si="482"/>
        <v>0</v>
      </c>
      <c r="V83" s="39">
        <f t="shared" si="482"/>
        <v>589</v>
      </c>
      <c r="W83" s="39">
        <f t="shared" si="482"/>
        <v>184.2</v>
      </c>
      <c r="X83" s="39">
        <f t="shared" si="482"/>
        <v>0</v>
      </c>
      <c r="Y83" s="39">
        <f t="shared" si="482"/>
        <v>0</v>
      </c>
      <c r="Z83" s="39">
        <f t="shared" si="482"/>
        <v>0</v>
      </c>
      <c r="AA83" s="39">
        <f t="shared" si="482"/>
        <v>0</v>
      </c>
      <c r="AB83" s="39">
        <f t="shared" si="482"/>
        <v>0</v>
      </c>
      <c r="AC83" s="39">
        <f t="shared" si="482"/>
        <v>0</v>
      </c>
      <c r="AD83" s="39">
        <f t="shared" si="482"/>
        <v>0</v>
      </c>
      <c r="AE83" s="39">
        <f t="shared" si="482"/>
        <v>0</v>
      </c>
      <c r="AF83" s="39">
        <f t="shared" si="482"/>
        <v>0</v>
      </c>
      <c r="AG83" s="39">
        <f t="shared" si="482"/>
        <v>0</v>
      </c>
      <c r="AH83" s="39">
        <f t="shared" si="482"/>
        <v>0</v>
      </c>
      <c r="AI83" s="39">
        <f t="shared" si="482"/>
        <v>0</v>
      </c>
      <c r="AJ83" s="39">
        <f t="shared" si="482"/>
        <v>0</v>
      </c>
      <c r="AK83" s="39">
        <f t="shared" si="482"/>
        <v>0</v>
      </c>
      <c r="AL83" s="39">
        <f t="shared" si="482"/>
        <v>0</v>
      </c>
      <c r="AM83" s="39">
        <f t="shared" si="482"/>
        <v>0</v>
      </c>
      <c r="AN83" s="39">
        <f t="shared" si="482"/>
        <v>0</v>
      </c>
      <c r="AO83" s="39">
        <f t="shared" si="482"/>
        <v>0</v>
      </c>
      <c r="AP83" s="39">
        <f t="shared" si="482"/>
        <v>0</v>
      </c>
      <c r="AQ83" s="39">
        <f t="shared" si="482"/>
        <v>0</v>
      </c>
      <c r="AR83" s="39">
        <f t="shared" si="482"/>
        <v>0</v>
      </c>
      <c r="AS83" s="39">
        <f t="shared" si="482"/>
        <v>0</v>
      </c>
      <c r="AT83" s="39">
        <f t="shared" si="482"/>
        <v>0</v>
      </c>
      <c r="AU83" s="39">
        <f t="shared" si="482"/>
        <v>0</v>
      </c>
      <c r="AV83" s="39">
        <f t="shared" si="482"/>
        <v>0</v>
      </c>
      <c r="AW83" s="39">
        <f t="shared" si="482"/>
        <v>0</v>
      </c>
      <c r="AX83" s="39">
        <f t="shared" si="482"/>
        <v>0</v>
      </c>
      <c r="AY83" s="39">
        <f t="shared" si="482"/>
        <v>0</v>
      </c>
      <c r="AZ83" s="39">
        <f t="shared" si="482"/>
        <v>0</v>
      </c>
      <c r="BA83" s="39">
        <f t="shared" si="482"/>
        <v>0</v>
      </c>
      <c r="BB83" s="39">
        <f t="shared" si="482"/>
        <v>0</v>
      </c>
      <c r="BC83" s="39">
        <f t="shared" si="482"/>
        <v>0</v>
      </c>
      <c r="BD83" s="39">
        <f t="shared" si="482"/>
        <v>0</v>
      </c>
      <c r="BE83" s="39">
        <f t="shared" si="482"/>
        <v>0</v>
      </c>
      <c r="BF83" s="39">
        <f t="shared" si="482"/>
        <v>0</v>
      </c>
      <c r="BG83" s="39">
        <f t="shared" si="482"/>
        <v>0</v>
      </c>
      <c r="BH83" s="39">
        <f t="shared" si="482"/>
        <v>0</v>
      </c>
      <c r="BI83" s="39">
        <f t="shared" si="482"/>
        <v>0</v>
      </c>
      <c r="BJ83" s="39">
        <f t="shared" si="482"/>
        <v>0</v>
      </c>
      <c r="BK83" s="39">
        <f t="shared" si="482"/>
        <v>0</v>
      </c>
      <c r="BL83" s="39">
        <f t="shared" si="482"/>
        <v>0</v>
      </c>
    </row>
    <row r="84" spans="1:64" ht="42" customHeight="1" x14ac:dyDescent="0.25">
      <c r="A84" s="28" t="s">
        <v>307</v>
      </c>
      <c r="B84" s="94" t="s">
        <v>312</v>
      </c>
      <c r="C84" s="95"/>
      <c r="D84" s="96"/>
      <c r="E84" s="31">
        <f>J84+O84+T84+Y84+AD84+AI84+AN84+AS84+AX84</f>
        <v>773.2</v>
      </c>
      <c r="F84" s="31">
        <f t="shared" ref="F84:F85" si="483">K84+P84+U84+Z84+AE84+AJ84+AO84+AT84+AY84</f>
        <v>0</v>
      </c>
      <c r="G84" s="31">
        <f t="shared" ref="G84:G85" si="484">L84+Q84+V84+AA84+AF84+AK84+AP84+AU84+AZ84</f>
        <v>589</v>
      </c>
      <c r="H84" s="31">
        <f t="shared" ref="H84:H85" si="485">M84+R84+W84+AB84+AG84+AL84+AQ84+AV84+BA84</f>
        <v>184.2</v>
      </c>
      <c r="I84" s="31">
        <f t="shared" ref="I84:I85" si="486">N84+S84+X84+AC84+AH84+AM84+AR84+AW84+BB84</f>
        <v>0</v>
      </c>
      <c r="J84" s="33">
        <f t="shared" ref="J84" si="487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88">T85+T86</f>
        <v>773.2</v>
      </c>
      <c r="U84" s="33">
        <f t="shared" ref="U84" si="489">U85+U86</f>
        <v>0</v>
      </c>
      <c r="V84" s="33">
        <f t="shared" ref="V84" si="490">V85+V86</f>
        <v>589</v>
      </c>
      <c r="W84" s="33">
        <f t="shared" ref="W84" si="491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314</v>
      </c>
      <c r="B85" s="29" t="s">
        <v>313</v>
      </c>
      <c r="C85" s="30" t="s">
        <v>24</v>
      </c>
      <c r="D85" s="30" t="s">
        <v>38</v>
      </c>
      <c r="E85" s="31">
        <f t="shared" ref="E85" si="492">J85+O85+T85+Y85+AD85+AI85+AN85+AS85+AX85</f>
        <v>489.7</v>
      </c>
      <c r="F85" s="31">
        <f t="shared" si="483"/>
        <v>0</v>
      </c>
      <c r="G85" s="31">
        <f t="shared" si="484"/>
        <v>373</v>
      </c>
      <c r="H85" s="31">
        <f t="shared" si="485"/>
        <v>116.7</v>
      </c>
      <c r="I85" s="31">
        <f t="shared" si="486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315</v>
      </c>
      <c r="B86" s="29" t="s">
        <v>316</v>
      </c>
      <c r="C86" s="30" t="s">
        <v>24</v>
      </c>
      <c r="D86" s="30" t="s">
        <v>38</v>
      </c>
      <c r="E86" s="31">
        <f t="shared" ref="E86" si="493">J86+O86+T86+Y86+AD86+AI86+AN86+AS86+AX86</f>
        <v>283.5</v>
      </c>
      <c r="F86" s="31">
        <f t="shared" ref="F86" si="494">K86+P86+U86+Z86+AE86+AJ86+AO86+AT86+AY86</f>
        <v>0</v>
      </c>
      <c r="G86" s="31">
        <f t="shared" ref="G86" si="495">L86+Q86+V86+AA86+AF86+AK86+AP86+AU86+AZ86</f>
        <v>216</v>
      </c>
      <c r="H86" s="31">
        <f t="shared" ref="H86" si="496">M86+R86+W86+AB86+AG86+AL86+AQ86+AV86+BA86</f>
        <v>67.5</v>
      </c>
      <c r="I86" s="31">
        <f t="shared" ref="I86" si="497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0" t="s">
        <v>92</v>
      </c>
      <c r="C87" s="90"/>
      <c r="D87" s="90"/>
      <c r="E87" s="45">
        <f>SUM(E88:E101)</f>
        <v>14589.5</v>
      </c>
      <c r="F87" s="45">
        <f t="shared" ref="F87:BL87" si="498">SUM(F88:F101)</f>
        <v>0</v>
      </c>
      <c r="G87" s="45">
        <f t="shared" si="498"/>
        <v>0</v>
      </c>
      <c r="H87" s="45">
        <f t="shared" si="498"/>
        <v>14589.5</v>
      </c>
      <c r="I87" s="45">
        <f t="shared" si="498"/>
        <v>0</v>
      </c>
      <c r="J87" s="45">
        <f t="shared" si="498"/>
        <v>2503.2000000000007</v>
      </c>
      <c r="K87" s="45">
        <f t="shared" si="498"/>
        <v>0</v>
      </c>
      <c r="L87" s="45">
        <f t="shared" si="498"/>
        <v>0</v>
      </c>
      <c r="M87" s="45">
        <f t="shared" si="498"/>
        <v>2503.2000000000007</v>
      </c>
      <c r="N87" s="45">
        <f t="shared" si="498"/>
        <v>0</v>
      </c>
      <c r="O87" s="45">
        <f t="shared" si="498"/>
        <v>2804.0999999999995</v>
      </c>
      <c r="P87" s="45">
        <f t="shared" si="498"/>
        <v>0</v>
      </c>
      <c r="Q87" s="45">
        <f t="shared" si="498"/>
        <v>0</v>
      </c>
      <c r="R87" s="45">
        <f t="shared" si="498"/>
        <v>2804.0999999999995</v>
      </c>
      <c r="S87" s="45">
        <f t="shared" si="498"/>
        <v>0</v>
      </c>
      <c r="T87" s="45">
        <f t="shared" si="498"/>
        <v>4326.2</v>
      </c>
      <c r="U87" s="45">
        <f t="shared" si="498"/>
        <v>0</v>
      </c>
      <c r="V87" s="45">
        <f t="shared" si="498"/>
        <v>0</v>
      </c>
      <c r="W87" s="45">
        <f t="shared" si="498"/>
        <v>4326.2</v>
      </c>
      <c r="X87" s="45">
        <f t="shared" si="498"/>
        <v>0</v>
      </c>
      <c r="Y87" s="45">
        <f t="shared" si="498"/>
        <v>4956.0000000000009</v>
      </c>
      <c r="Z87" s="45">
        <f t="shared" si="498"/>
        <v>0</v>
      </c>
      <c r="AA87" s="45">
        <f t="shared" si="498"/>
        <v>0</v>
      </c>
      <c r="AB87" s="45">
        <f t="shared" si="498"/>
        <v>4956.0000000000009</v>
      </c>
      <c r="AC87" s="45">
        <f t="shared" si="498"/>
        <v>0</v>
      </c>
      <c r="AD87" s="45">
        <f t="shared" si="498"/>
        <v>0</v>
      </c>
      <c r="AE87" s="45">
        <f t="shared" si="498"/>
        <v>0</v>
      </c>
      <c r="AF87" s="45">
        <f t="shared" si="498"/>
        <v>0</v>
      </c>
      <c r="AG87" s="45">
        <f t="shared" si="498"/>
        <v>0</v>
      </c>
      <c r="AH87" s="45">
        <f t="shared" si="498"/>
        <v>0</v>
      </c>
      <c r="AI87" s="45">
        <f t="shared" si="498"/>
        <v>0</v>
      </c>
      <c r="AJ87" s="45">
        <f t="shared" si="498"/>
        <v>0</v>
      </c>
      <c r="AK87" s="45">
        <f t="shared" si="498"/>
        <v>0</v>
      </c>
      <c r="AL87" s="45">
        <f t="shared" si="498"/>
        <v>0</v>
      </c>
      <c r="AM87" s="45">
        <f t="shared" si="498"/>
        <v>0</v>
      </c>
      <c r="AN87" s="45">
        <f t="shared" si="498"/>
        <v>0</v>
      </c>
      <c r="AO87" s="45">
        <f t="shared" si="498"/>
        <v>0</v>
      </c>
      <c r="AP87" s="45">
        <f t="shared" si="498"/>
        <v>0</v>
      </c>
      <c r="AQ87" s="45">
        <f t="shared" si="498"/>
        <v>0</v>
      </c>
      <c r="AR87" s="45">
        <f t="shared" si="498"/>
        <v>0</v>
      </c>
      <c r="AS87" s="45">
        <f t="shared" si="498"/>
        <v>0</v>
      </c>
      <c r="AT87" s="45">
        <f t="shared" si="498"/>
        <v>0</v>
      </c>
      <c r="AU87" s="45">
        <f t="shared" si="498"/>
        <v>0</v>
      </c>
      <c r="AV87" s="45">
        <f t="shared" si="498"/>
        <v>0</v>
      </c>
      <c r="AW87" s="45">
        <f t="shared" si="498"/>
        <v>0</v>
      </c>
      <c r="AX87" s="45">
        <f t="shared" si="498"/>
        <v>0</v>
      </c>
      <c r="AY87" s="45">
        <f t="shared" si="498"/>
        <v>0</v>
      </c>
      <c r="AZ87" s="45">
        <f t="shared" si="498"/>
        <v>0</v>
      </c>
      <c r="BA87" s="45">
        <f t="shared" si="498"/>
        <v>0</v>
      </c>
      <c r="BB87" s="45">
        <f t="shared" si="498"/>
        <v>0</v>
      </c>
      <c r="BC87" s="45">
        <f t="shared" si="498"/>
        <v>0</v>
      </c>
      <c r="BD87" s="45">
        <f t="shared" si="498"/>
        <v>0</v>
      </c>
      <c r="BE87" s="45">
        <f t="shared" si="498"/>
        <v>0</v>
      </c>
      <c r="BF87" s="45">
        <f t="shared" si="498"/>
        <v>0</v>
      </c>
      <c r="BG87" s="45">
        <f t="shared" si="498"/>
        <v>0</v>
      </c>
      <c r="BH87" s="45">
        <f t="shared" si="498"/>
        <v>0</v>
      </c>
      <c r="BI87" s="45">
        <f t="shared" si="498"/>
        <v>0</v>
      </c>
      <c r="BJ87" s="45">
        <f t="shared" si="498"/>
        <v>0</v>
      </c>
      <c r="BK87" s="45">
        <f t="shared" si="498"/>
        <v>0</v>
      </c>
      <c r="BL87" s="45">
        <f t="shared" si="498"/>
        <v>0</v>
      </c>
    </row>
    <row r="88" spans="1:64" ht="49.5" x14ac:dyDescent="0.25">
      <c r="A88" s="28" t="s">
        <v>70</v>
      </c>
      <c r="B88" s="29" t="s">
        <v>297</v>
      </c>
      <c r="C88" s="30" t="s">
        <v>24</v>
      </c>
      <c r="D88" s="30" t="s">
        <v>38</v>
      </c>
      <c r="E88" s="31">
        <f>J88+O88+T88+Y88+AD88+AI88+AN88+AS88+AX88+BC88+BH88</f>
        <v>281.5</v>
      </c>
      <c r="F88" s="31">
        <f t="shared" ref="F88" si="499">K88+P88+U88+Z88+AE88+AJ88+AO88+AT88+AY88</f>
        <v>0</v>
      </c>
      <c r="G88" s="31">
        <f t="shared" ref="G88" si="500">L88+Q88+V88+AA88+AF88+AK88+AP88+AU88+AZ88</f>
        <v>0</v>
      </c>
      <c r="H88" s="31">
        <f>M88+R88+W88+AB88+AG88+AL88+AQ88+AV88+BA88+BF88+BK88</f>
        <v>281.5</v>
      </c>
      <c r="I88" s="31">
        <f t="shared" ref="I88" si="501">N88+S88+X88+AC88+AH88+AM88+AR88+AW88+BB88</f>
        <v>0</v>
      </c>
      <c r="J88" s="50">
        <f t="shared" ref="J88:J95" si="502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f>SUM(AK88:AM88)</f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f>SUM(AP88:AR88)</f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f>SUM(AU88:AW88)</f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f>SUM(AZ88:BB88)</f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>SUM(BE88:BG88)</f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f>SUM(BJ88:BL88)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49.5" x14ac:dyDescent="0.25">
      <c r="A89" s="28" t="s">
        <v>71</v>
      </c>
      <c r="B89" s="29" t="s">
        <v>248</v>
      </c>
      <c r="C89" s="30" t="s">
        <v>24</v>
      </c>
      <c r="D89" s="30" t="s">
        <v>38</v>
      </c>
      <c r="E89" s="31">
        <f t="shared" ref="E89:E96" si="503">J89+O89+T89+Y89+AD89+AI89+AN89+AS89+AX89+BC89+BH89</f>
        <v>1526.6000000000001</v>
      </c>
      <c r="F89" s="31">
        <f t="shared" ref="F89:F93" si="504">K89+P89+U89+Z89+AE89+AJ89+AO89+AT89+AY89</f>
        <v>0</v>
      </c>
      <c r="G89" s="31">
        <f t="shared" ref="G89:G93" si="505">L89+Q89+V89+AA89+AF89+AK89+AP89+AU89+AZ89</f>
        <v>0</v>
      </c>
      <c r="H89" s="31">
        <f t="shared" ref="H89:H96" si="506">M89+R89+W89+AB89+AG89+AL89+AQ89+AV89+BA89+BF89+BK89</f>
        <v>1526.6000000000001</v>
      </c>
      <c r="I89" s="31">
        <f t="shared" ref="I89:I93" si="507">N89+S89+X89+AC89+AH89+AM89+AR89+AW89+BB89</f>
        <v>0</v>
      </c>
      <c r="J89" s="32">
        <f t="shared" si="502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08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09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0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1">SUM(AF89:AH89)</f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f t="shared" ref="AI89:AI96" si="512">SUM(AK89:AM89)</f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f t="shared" ref="AN89:AN96" si="513">SUM(AP89:AR89)</f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f t="shared" ref="AS89:AS96" si="514">SUM(AU89:AW89)</f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f t="shared" ref="AX89:AX96" si="515">SUM(AZ89:BB89)</f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ref="BC89:BC96" si="516">SUM(BE89:BG89)</f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f t="shared" ref="BH89:BH96" si="517">SUM(BJ89:BL89)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49.5" x14ac:dyDescent="0.25">
      <c r="A90" s="28" t="s">
        <v>72</v>
      </c>
      <c r="B90" s="29" t="s">
        <v>263</v>
      </c>
      <c r="C90" s="30" t="s">
        <v>24</v>
      </c>
      <c r="D90" s="30" t="s">
        <v>38</v>
      </c>
      <c r="E90" s="31">
        <f t="shared" ref="E90" si="518">J90+O90+T90+Y90+AD90+AI90+AN90+AS90+AX90+BC90+BH90</f>
        <v>245.8</v>
      </c>
      <c r="F90" s="31">
        <f t="shared" ref="F90" si="519">K90+P90+U90+Z90+AE90+AJ90+AO90+AT90+AY90</f>
        <v>0</v>
      </c>
      <c r="G90" s="31">
        <f t="shared" ref="G90" si="520">L90+Q90+V90+AA90+AF90+AK90+AP90+AU90+AZ90</f>
        <v>0</v>
      </c>
      <c r="H90" s="31">
        <f t="shared" ref="H90" si="521">M90+R90+W90+AB90+AG90+AL90+AQ90+AV90+BA90+BF90+BK90</f>
        <v>245.8</v>
      </c>
      <c r="I90" s="31"/>
      <c r="J90" s="32">
        <f t="shared" ref="J90" si="522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3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4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5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6">SUM(AF90:AH90)</f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f t="shared" ref="AI90" si="527">SUM(AK90:AM90)</f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f t="shared" ref="AN90" si="528">SUM(AP90:AR90)</f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f t="shared" ref="AS90" si="529">SUM(AU90:AW90)</f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f t="shared" ref="AX90" si="530">SUM(AZ90:BB90)</f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ref="BC90" si="531">SUM(BE90:BG90)</f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f t="shared" ref="BH90" si="532">SUM(BJ90:BL90)</f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49.5" x14ac:dyDescent="0.25">
      <c r="A91" s="28" t="s">
        <v>73</v>
      </c>
      <c r="B91" s="29" t="s">
        <v>260</v>
      </c>
      <c r="C91" s="30" t="s">
        <v>24</v>
      </c>
      <c r="D91" s="30" t="s">
        <v>38</v>
      </c>
      <c r="E91" s="31">
        <f t="shared" si="503"/>
        <v>794.90000000000009</v>
      </c>
      <c r="F91" s="31">
        <f t="shared" si="504"/>
        <v>0</v>
      </c>
      <c r="G91" s="31">
        <f t="shared" si="505"/>
        <v>0</v>
      </c>
      <c r="H91" s="31">
        <f t="shared" si="506"/>
        <v>794.90000000000009</v>
      </c>
      <c r="I91" s="31">
        <f t="shared" si="507"/>
        <v>0</v>
      </c>
      <c r="J91" s="50">
        <f t="shared" si="502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08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09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0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1"/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 t="shared" si="512"/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 t="shared" si="513"/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 t="shared" si="514"/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 t="shared" si="515"/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516"/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 t="shared" si="517"/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74</v>
      </c>
      <c r="B92" s="29" t="s">
        <v>257</v>
      </c>
      <c r="C92" s="30" t="s">
        <v>24</v>
      </c>
      <c r="D92" s="30" t="s">
        <v>38</v>
      </c>
      <c r="E92" s="31">
        <f t="shared" si="503"/>
        <v>1323.8</v>
      </c>
      <c r="F92" s="31">
        <f t="shared" si="504"/>
        <v>0</v>
      </c>
      <c r="G92" s="31">
        <f t="shared" si="505"/>
        <v>0</v>
      </c>
      <c r="H92" s="31">
        <f t="shared" si="506"/>
        <v>1323.8</v>
      </c>
      <c r="I92" s="31">
        <f t="shared" si="507"/>
        <v>0</v>
      </c>
      <c r="J92" s="32">
        <f t="shared" si="502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08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09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0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1"/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si="512"/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si="513"/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si="514"/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si="515"/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516"/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si="517"/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75</v>
      </c>
      <c r="B93" s="29" t="s">
        <v>266</v>
      </c>
      <c r="C93" s="30" t="s">
        <v>24</v>
      </c>
      <c r="D93" s="30" t="s">
        <v>38</v>
      </c>
      <c r="E93" s="31">
        <f t="shared" si="503"/>
        <v>1136.0999999999999</v>
      </c>
      <c r="F93" s="31">
        <f t="shared" si="504"/>
        <v>0</v>
      </c>
      <c r="G93" s="31">
        <f t="shared" si="505"/>
        <v>0</v>
      </c>
      <c r="H93" s="31">
        <f t="shared" si="506"/>
        <v>1136.0999999999999</v>
      </c>
      <c r="I93" s="31">
        <f t="shared" si="507"/>
        <v>0</v>
      </c>
      <c r="J93" s="50">
        <f t="shared" si="502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08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09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0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1"/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si="512"/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si="513"/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si="514"/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si="515"/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516"/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si="517"/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79</v>
      </c>
      <c r="B94" s="29" t="s">
        <v>264</v>
      </c>
      <c r="C94" s="30" t="s">
        <v>24</v>
      </c>
      <c r="D94" s="30" t="s">
        <v>38</v>
      </c>
      <c r="E94" s="31">
        <f t="shared" si="503"/>
        <v>916.19999999999993</v>
      </c>
      <c r="F94" s="31">
        <f t="shared" ref="F94" si="533">K94+P94+U94+Z94+AE94+AJ94+AO94+AT94+AY94</f>
        <v>0</v>
      </c>
      <c r="G94" s="31">
        <f t="shared" ref="G94" si="534">L94+Q94+V94+AA94+AF94+AK94+AP94+AU94+AZ94</f>
        <v>0</v>
      </c>
      <c r="H94" s="31">
        <f t="shared" si="506"/>
        <v>916.19999999999993</v>
      </c>
      <c r="I94" s="31">
        <f t="shared" ref="I94" si="535">N94+S94+X94+AC94+AH94+AM94+AR94+AW94+BB94</f>
        <v>0</v>
      </c>
      <c r="J94" s="50">
        <f t="shared" si="502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08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09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0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1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12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13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14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15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16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17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198</v>
      </c>
      <c r="B95" s="29" t="s">
        <v>249</v>
      </c>
      <c r="C95" s="30" t="s">
        <v>24</v>
      </c>
      <c r="D95" s="30" t="s">
        <v>38</v>
      </c>
      <c r="E95" s="31">
        <f t="shared" si="503"/>
        <v>2037.6</v>
      </c>
      <c r="F95" s="31">
        <f t="shared" ref="F95" si="536">K95+P95+U95+Z95+AE95+AJ95+AO95+AT95+AY95</f>
        <v>0</v>
      </c>
      <c r="G95" s="31">
        <f t="shared" ref="G95" si="537">L95+Q95+V95+AA95+AF95+AK95+AP95+AU95+AZ95</f>
        <v>0</v>
      </c>
      <c r="H95" s="31">
        <f t="shared" si="506"/>
        <v>2037.6</v>
      </c>
      <c r="I95" s="31">
        <f t="shared" ref="I95" si="538">N95+S95+X95+AC95+AH95+AM95+AR95+AW95+BB95</f>
        <v>0</v>
      </c>
      <c r="J95" s="32">
        <f t="shared" si="502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08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09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0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1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12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13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14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15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16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17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205</v>
      </c>
      <c r="B96" s="29" t="s">
        <v>250</v>
      </c>
      <c r="C96" s="30" t="s">
        <v>24</v>
      </c>
      <c r="D96" s="30" t="s">
        <v>38</v>
      </c>
      <c r="E96" s="31">
        <f t="shared" si="503"/>
        <v>2791.3</v>
      </c>
      <c r="F96" s="31">
        <f t="shared" ref="F96:F97" si="539">K96+P96+U96+Z96+AE96+AJ96+AO96+AT96+AY96</f>
        <v>0</v>
      </c>
      <c r="G96" s="31">
        <f t="shared" ref="G96:G97" si="540">L96+Q96+V96+AA96+AF96+AK96+AP96+AU96+AZ96</f>
        <v>0</v>
      </c>
      <c r="H96" s="31">
        <f t="shared" si="506"/>
        <v>2791.3</v>
      </c>
      <c r="I96" s="31">
        <f t="shared" ref="I96:I97" si="541">N96+S96+X96+AC96+AH96+AM96+AR96+AW96+BB96</f>
        <v>0</v>
      </c>
      <c r="J96" s="33">
        <f t="shared" ref="J96:J97" si="542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08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09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0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1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12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13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14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15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16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17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213</v>
      </c>
      <c r="B97" s="29" t="s">
        <v>261</v>
      </c>
      <c r="C97" s="30" t="s">
        <v>24</v>
      </c>
      <c r="D97" s="30" t="s">
        <v>38</v>
      </c>
      <c r="E97" s="31">
        <f t="shared" ref="E97:E98" si="543">J97+O97+T97+Y97+AD97+AI97+AN97+AS97+AX97+BC97+BH97</f>
        <v>1445.8</v>
      </c>
      <c r="F97" s="31">
        <f t="shared" si="539"/>
        <v>0</v>
      </c>
      <c r="G97" s="31">
        <f t="shared" si="540"/>
        <v>0</v>
      </c>
      <c r="H97" s="31">
        <f t="shared" ref="H97:H98" si="544">M97+R97+W97+AB97+AG97+AL97+AQ97+AV97+BA97+BF97+BK97</f>
        <v>1445.8</v>
      </c>
      <c r="I97" s="31">
        <f t="shared" si="541"/>
        <v>0</v>
      </c>
      <c r="J97" s="33">
        <f t="shared" si="542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5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6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7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48">SUM(AF97:AH97)</f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ref="AI97:AI98" si="549">SUM(AK97:AM97)</f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ref="AN97:AN98" si="550">SUM(AP97:AR97)</f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ref="AS97:AS98" si="551">SUM(AU97:AW97)</f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ref="AX97:AX98" si="552">SUM(AZ97:BB97)</f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ref="BC97:BC98" si="553">SUM(BE97:BG97)</f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ref="BH97:BH98" si="554">SUM(BJ97:BL97)</f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214</v>
      </c>
      <c r="B98" s="29" t="s">
        <v>252</v>
      </c>
      <c r="C98" s="30" t="s">
        <v>24</v>
      </c>
      <c r="D98" s="30" t="s">
        <v>38</v>
      </c>
      <c r="E98" s="31">
        <f t="shared" si="543"/>
        <v>380.2</v>
      </c>
      <c r="F98" s="31">
        <f t="shared" ref="F98" si="555">K98+P98+U98+Z98+AE98+AJ98+AO98+AT98+AY98</f>
        <v>0</v>
      </c>
      <c r="G98" s="31">
        <f t="shared" ref="G98" si="556">L98+Q98+V98+AA98+AF98+AK98+AP98+AU98+AZ98</f>
        <v>0</v>
      </c>
      <c r="H98" s="31">
        <f t="shared" si="544"/>
        <v>380.2</v>
      </c>
      <c r="I98" s="31">
        <f t="shared" ref="I98" si="557">N98+S98+X98+AC98+AH98+AM98+AR98+AW98+BB98</f>
        <v>0</v>
      </c>
      <c r="J98" s="33">
        <f t="shared" ref="J98" si="558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5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6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7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48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49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50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51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52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53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54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265</v>
      </c>
      <c r="B99" s="29" t="s">
        <v>262</v>
      </c>
      <c r="C99" s="30" t="s">
        <v>24</v>
      </c>
      <c r="D99" s="30" t="s">
        <v>38</v>
      </c>
      <c r="E99" s="31">
        <f t="shared" ref="E99" si="559">J99+O99+T99+Y99+AD99+AI99+AN99+AS99+AX99+BC99+BH99</f>
        <v>1066.9000000000001</v>
      </c>
      <c r="F99" s="31">
        <f t="shared" ref="F99" si="560">K99+P99+U99+Z99+AE99+AJ99+AO99+AT99+AY99</f>
        <v>0</v>
      </c>
      <c r="G99" s="31">
        <f t="shared" ref="G99" si="561">L99+Q99+V99+AA99+AF99+AK99+AP99+AU99+AZ99</f>
        <v>0</v>
      </c>
      <c r="H99" s="31">
        <f t="shared" ref="H99" si="562">M99+R99+W99+AB99+AG99+AL99+AQ99+AV99+BA99+BF99+BK99</f>
        <v>1066.9000000000001</v>
      </c>
      <c r="I99" s="31">
        <f t="shared" ref="I99" si="563">N99+S99+X99+AC99+AH99+AM99+AR99+AW99+BB99</f>
        <v>0</v>
      </c>
      <c r="J99" s="33">
        <f t="shared" ref="J99" si="564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5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6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7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68">SUM(AF99:AH99)</f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ref="AI99" si="569">SUM(AK99:AM99)</f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ref="AN99" si="570">SUM(AP99:AR99)</f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ref="AS99" si="571">SUM(AU99:AW99)</f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ref="AX99" si="572">SUM(AZ99:BB99)</f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ref="BC99" si="573">SUM(BE99:BG99)</f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ref="BH99" si="574">SUM(BJ99:BL99)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301</v>
      </c>
      <c r="B100" s="29" t="s">
        <v>254</v>
      </c>
      <c r="C100" s="30" t="s">
        <v>24</v>
      </c>
      <c r="D100" s="30" t="s">
        <v>38</v>
      </c>
      <c r="E100" s="31">
        <f t="shared" ref="E100:E101" si="575">J100+O100+T100+Y100+AD100+AI100+AN100+AS100+AX100+BC100+BH100</f>
        <v>120.6</v>
      </c>
      <c r="F100" s="31">
        <f t="shared" ref="F100:F101" si="576">K100+P100+U100+Z100+AE100+AJ100+AO100+AT100+AY100</f>
        <v>0</v>
      </c>
      <c r="G100" s="31">
        <f t="shared" ref="G100:G101" si="577">L100+Q100+V100+AA100+AF100+AK100+AP100+AU100+AZ100</f>
        <v>0</v>
      </c>
      <c r="H100" s="31">
        <f t="shared" ref="H100:H101" si="578">M100+R100+W100+AB100+AG100+AL100+AQ100+AV100+BA100+BF100+BK100</f>
        <v>120.6</v>
      </c>
      <c r="I100" s="31">
        <f t="shared" ref="I100:I101" si="579">N100+S100+X100+AC100+AH100+AM100+AR100+AW100+BB100</f>
        <v>0</v>
      </c>
      <c r="J100" s="33">
        <f t="shared" ref="J100:J101" si="580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1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2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3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4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85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86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587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588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589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590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302</v>
      </c>
      <c r="B101" s="29" t="s">
        <v>253</v>
      </c>
      <c r="C101" s="30" t="s">
        <v>24</v>
      </c>
      <c r="D101" s="30" t="s">
        <v>38</v>
      </c>
      <c r="E101" s="31">
        <f t="shared" si="575"/>
        <v>522.20000000000005</v>
      </c>
      <c r="F101" s="31">
        <f t="shared" si="576"/>
        <v>0</v>
      </c>
      <c r="G101" s="31">
        <f t="shared" si="577"/>
        <v>0</v>
      </c>
      <c r="H101" s="31">
        <f t="shared" si="578"/>
        <v>522.20000000000005</v>
      </c>
      <c r="I101" s="31">
        <f t="shared" si="579"/>
        <v>0</v>
      </c>
      <c r="J101" s="33">
        <f t="shared" si="580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1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2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3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4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85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86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587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588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589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590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customHeight="1" x14ac:dyDescent="0.25">
      <c r="A102" s="28" t="s">
        <v>80</v>
      </c>
      <c r="B102" s="86" t="s">
        <v>124</v>
      </c>
      <c r="C102" s="86"/>
      <c r="D102" s="86"/>
      <c r="E102" s="39">
        <f>E103+E108</f>
        <v>7538.6</v>
      </c>
      <c r="F102" s="39">
        <f t="shared" ref="F102:BL102" si="591">F103+F108</f>
        <v>0</v>
      </c>
      <c r="G102" s="39">
        <f t="shared" si="591"/>
        <v>0</v>
      </c>
      <c r="H102" s="39">
        <f t="shared" si="591"/>
        <v>7538.6</v>
      </c>
      <c r="I102" s="39">
        <f t="shared" si="591"/>
        <v>0</v>
      </c>
      <c r="J102" s="39">
        <f t="shared" si="591"/>
        <v>4874.2</v>
      </c>
      <c r="K102" s="39">
        <f t="shared" si="591"/>
        <v>0</v>
      </c>
      <c r="L102" s="39">
        <f t="shared" si="591"/>
        <v>0</v>
      </c>
      <c r="M102" s="39">
        <f t="shared" si="591"/>
        <v>4874.2</v>
      </c>
      <c r="N102" s="39">
        <f t="shared" si="591"/>
        <v>0</v>
      </c>
      <c r="O102" s="39">
        <f t="shared" si="591"/>
        <v>367.69999999999993</v>
      </c>
      <c r="P102" s="39">
        <f t="shared" si="591"/>
        <v>0</v>
      </c>
      <c r="Q102" s="39">
        <f t="shared" si="591"/>
        <v>0</v>
      </c>
      <c r="R102" s="39">
        <f t="shared" si="591"/>
        <v>367.69999999999993</v>
      </c>
      <c r="S102" s="39">
        <f t="shared" si="591"/>
        <v>0</v>
      </c>
      <c r="T102" s="39">
        <f t="shared" si="591"/>
        <v>0</v>
      </c>
      <c r="U102" s="39">
        <f t="shared" si="591"/>
        <v>0</v>
      </c>
      <c r="V102" s="39">
        <f t="shared" si="591"/>
        <v>0</v>
      </c>
      <c r="W102" s="39">
        <f t="shared" si="591"/>
        <v>0</v>
      </c>
      <c r="X102" s="39">
        <f t="shared" si="591"/>
        <v>0</v>
      </c>
      <c r="Y102" s="39">
        <f t="shared" si="591"/>
        <v>1924.2</v>
      </c>
      <c r="Z102" s="39">
        <f t="shared" si="591"/>
        <v>0</v>
      </c>
      <c r="AA102" s="39">
        <f t="shared" si="591"/>
        <v>0</v>
      </c>
      <c r="AB102" s="39">
        <f t="shared" si="591"/>
        <v>1924.2</v>
      </c>
      <c r="AC102" s="39">
        <f t="shared" si="591"/>
        <v>0</v>
      </c>
      <c r="AD102" s="39">
        <f t="shared" si="591"/>
        <v>372.5</v>
      </c>
      <c r="AE102" s="39">
        <f t="shared" si="591"/>
        <v>0</v>
      </c>
      <c r="AF102" s="39">
        <f t="shared" si="591"/>
        <v>0</v>
      </c>
      <c r="AG102" s="39">
        <f t="shared" si="591"/>
        <v>372.5</v>
      </c>
      <c r="AH102" s="39">
        <f t="shared" si="591"/>
        <v>0</v>
      </c>
      <c r="AI102" s="39">
        <f t="shared" si="591"/>
        <v>0</v>
      </c>
      <c r="AJ102" s="39">
        <f t="shared" si="591"/>
        <v>0</v>
      </c>
      <c r="AK102" s="39">
        <f t="shared" si="591"/>
        <v>0</v>
      </c>
      <c r="AL102" s="39">
        <f t="shared" si="591"/>
        <v>0</v>
      </c>
      <c r="AM102" s="39">
        <f t="shared" si="591"/>
        <v>0</v>
      </c>
      <c r="AN102" s="39">
        <f t="shared" si="591"/>
        <v>0</v>
      </c>
      <c r="AO102" s="39">
        <f t="shared" si="591"/>
        <v>0</v>
      </c>
      <c r="AP102" s="39">
        <f t="shared" si="591"/>
        <v>0</v>
      </c>
      <c r="AQ102" s="39">
        <f t="shared" si="591"/>
        <v>0</v>
      </c>
      <c r="AR102" s="39">
        <f t="shared" si="591"/>
        <v>0</v>
      </c>
      <c r="AS102" s="39">
        <f t="shared" si="591"/>
        <v>0</v>
      </c>
      <c r="AT102" s="39">
        <f t="shared" si="591"/>
        <v>0</v>
      </c>
      <c r="AU102" s="39">
        <f t="shared" si="591"/>
        <v>0</v>
      </c>
      <c r="AV102" s="39">
        <f t="shared" si="591"/>
        <v>0</v>
      </c>
      <c r="AW102" s="39">
        <f t="shared" si="591"/>
        <v>0</v>
      </c>
      <c r="AX102" s="39">
        <f t="shared" si="591"/>
        <v>0</v>
      </c>
      <c r="AY102" s="39">
        <f t="shared" si="591"/>
        <v>0</v>
      </c>
      <c r="AZ102" s="39">
        <f t="shared" si="591"/>
        <v>0</v>
      </c>
      <c r="BA102" s="39">
        <f t="shared" si="591"/>
        <v>0</v>
      </c>
      <c r="BB102" s="39">
        <f t="shared" si="591"/>
        <v>0</v>
      </c>
      <c r="BC102" s="39">
        <f t="shared" si="591"/>
        <v>0</v>
      </c>
      <c r="BD102" s="39">
        <f t="shared" si="591"/>
        <v>0</v>
      </c>
      <c r="BE102" s="39">
        <f t="shared" si="591"/>
        <v>0</v>
      </c>
      <c r="BF102" s="39">
        <f t="shared" si="591"/>
        <v>0</v>
      </c>
      <c r="BG102" s="39">
        <f t="shared" si="591"/>
        <v>0</v>
      </c>
      <c r="BH102" s="39">
        <f t="shared" si="591"/>
        <v>0</v>
      </c>
      <c r="BI102" s="39">
        <f t="shared" si="591"/>
        <v>0</v>
      </c>
      <c r="BJ102" s="39">
        <f t="shared" si="591"/>
        <v>0</v>
      </c>
      <c r="BK102" s="39">
        <f t="shared" si="591"/>
        <v>0</v>
      </c>
      <c r="BL102" s="39">
        <f t="shared" si="591"/>
        <v>0</v>
      </c>
    </row>
    <row r="103" spans="1:64" ht="47.25" customHeight="1" x14ac:dyDescent="0.25">
      <c r="A103" s="28" t="s">
        <v>81</v>
      </c>
      <c r="B103" s="86" t="s">
        <v>113</v>
      </c>
      <c r="C103" s="86"/>
      <c r="D103" s="86"/>
      <c r="E103" s="39">
        <f>SUM(E104:E107)</f>
        <v>2470.4</v>
      </c>
      <c r="F103" s="39">
        <f t="shared" ref="F103:V103" si="592">SUM(F104:F107)</f>
        <v>0</v>
      </c>
      <c r="G103" s="39">
        <f t="shared" si="592"/>
        <v>0</v>
      </c>
      <c r="H103" s="39">
        <f t="shared" si="592"/>
        <v>2470.4</v>
      </c>
      <c r="I103" s="39">
        <f t="shared" si="592"/>
        <v>0</v>
      </c>
      <c r="J103" s="39">
        <f t="shared" si="592"/>
        <v>2102.6999999999998</v>
      </c>
      <c r="K103" s="39">
        <f t="shared" si="592"/>
        <v>0</v>
      </c>
      <c r="L103" s="39">
        <f t="shared" si="592"/>
        <v>0</v>
      </c>
      <c r="M103" s="39">
        <f>SUM(M104:M107)</f>
        <v>2102.6999999999998</v>
      </c>
      <c r="N103" s="39">
        <f t="shared" si="592"/>
        <v>0</v>
      </c>
      <c r="O103" s="39">
        <f t="shared" si="592"/>
        <v>367.69999999999993</v>
      </c>
      <c r="P103" s="39">
        <f t="shared" si="592"/>
        <v>0</v>
      </c>
      <c r="Q103" s="39">
        <f t="shared" si="592"/>
        <v>0</v>
      </c>
      <c r="R103" s="39">
        <f t="shared" si="592"/>
        <v>367.69999999999993</v>
      </c>
      <c r="S103" s="39">
        <f t="shared" si="592"/>
        <v>0</v>
      </c>
      <c r="T103" s="39">
        <f t="shared" si="592"/>
        <v>0</v>
      </c>
      <c r="U103" s="39">
        <f t="shared" si="592"/>
        <v>0</v>
      </c>
      <c r="V103" s="39">
        <f t="shared" si="592"/>
        <v>0</v>
      </c>
      <c r="W103" s="39">
        <f t="shared" ref="W103" si="593">SUM(W104:W107)</f>
        <v>0</v>
      </c>
      <c r="X103" s="39">
        <f t="shared" ref="X103" si="594">SUM(X104:X107)</f>
        <v>0</v>
      </c>
      <c r="Y103" s="39">
        <f t="shared" ref="Y103" si="595">SUM(Y104:Y107)</f>
        <v>0</v>
      </c>
      <c r="Z103" s="39">
        <f t="shared" ref="Z103" si="596">SUM(Z104:Z107)</f>
        <v>0</v>
      </c>
      <c r="AA103" s="39">
        <f t="shared" ref="AA103" si="597">SUM(AA104:AA107)</f>
        <v>0</v>
      </c>
      <c r="AB103" s="39">
        <f t="shared" ref="AB103" si="598">SUM(AB104:AB107)</f>
        <v>0</v>
      </c>
      <c r="AC103" s="39">
        <f t="shared" ref="AC103" si="599">SUM(AC104:AC107)</f>
        <v>0</v>
      </c>
      <c r="AD103" s="39">
        <f t="shared" ref="AD103" si="600">SUM(AD104:AD107)</f>
        <v>0</v>
      </c>
      <c r="AE103" s="39">
        <f t="shared" ref="AE103" si="601">SUM(AE104:AE107)</f>
        <v>0</v>
      </c>
      <c r="AF103" s="39">
        <f t="shared" ref="AF103" si="602">SUM(AF104:AF107)</f>
        <v>0</v>
      </c>
      <c r="AG103" s="39">
        <f t="shared" ref="AG103" si="603">SUM(AG104:AG107)</f>
        <v>0</v>
      </c>
      <c r="AH103" s="39">
        <f t="shared" ref="AH103" si="604">SUM(AH104:AH107)</f>
        <v>0</v>
      </c>
      <c r="AI103" s="39">
        <f t="shared" ref="AI103" si="605">SUM(AI104:AI107)</f>
        <v>0</v>
      </c>
      <c r="AJ103" s="39">
        <f t="shared" ref="AJ103" si="606">SUM(AJ104:AJ107)</f>
        <v>0</v>
      </c>
      <c r="AK103" s="39">
        <f t="shared" ref="AK103" si="607">SUM(AK104:AK107)</f>
        <v>0</v>
      </c>
      <c r="AL103" s="39">
        <f t="shared" ref="AL103:AM103" si="608">SUM(AL104:AL107)</f>
        <v>0</v>
      </c>
      <c r="AM103" s="39">
        <f t="shared" si="608"/>
        <v>0</v>
      </c>
      <c r="AN103" s="39">
        <f t="shared" ref="AN103" si="609">SUM(AN104:AN107)</f>
        <v>0</v>
      </c>
      <c r="AO103" s="39">
        <f t="shared" ref="AO103" si="610">SUM(AO104:AO107)</f>
        <v>0</v>
      </c>
      <c r="AP103" s="39">
        <f t="shared" ref="AP103" si="611">SUM(AP104:AP107)</f>
        <v>0</v>
      </c>
      <c r="AQ103" s="39">
        <f t="shared" ref="AQ103" si="612">SUM(AQ104:AQ107)</f>
        <v>0</v>
      </c>
      <c r="AR103" s="39">
        <f t="shared" ref="AR103" si="613">SUM(AR104:AR107)</f>
        <v>0</v>
      </c>
      <c r="AS103" s="39">
        <f t="shared" ref="AS103" si="614">SUM(AS104:AS107)</f>
        <v>0</v>
      </c>
      <c r="AT103" s="39">
        <f t="shared" ref="AT103" si="615">SUM(AT104:AT107)</f>
        <v>0</v>
      </c>
      <c r="AU103" s="39">
        <f t="shared" ref="AU103" si="616">SUM(AU104:AU107)</f>
        <v>0</v>
      </c>
      <c r="AV103" s="39">
        <f t="shared" ref="AV103" si="617">SUM(AV104:AV107)</f>
        <v>0</v>
      </c>
      <c r="AW103" s="39">
        <f t="shared" ref="AW103" si="618">SUM(AW104:AW107)</f>
        <v>0</v>
      </c>
      <c r="AX103" s="39">
        <f t="shared" ref="AX103" si="619">SUM(AX104:AX107)</f>
        <v>0</v>
      </c>
      <c r="AY103" s="39">
        <f t="shared" ref="AY103" si="620">SUM(AY104:AY107)</f>
        <v>0</v>
      </c>
      <c r="AZ103" s="39">
        <f t="shared" ref="AZ103" si="621">SUM(AZ104:AZ107)</f>
        <v>0</v>
      </c>
      <c r="BA103" s="39">
        <f t="shared" ref="BA103" si="622">SUM(BA104:BA107)</f>
        <v>0</v>
      </c>
      <c r="BB103" s="39">
        <f t="shared" ref="BB103" si="623">SUM(BB104:BB107)</f>
        <v>0</v>
      </c>
      <c r="BC103" s="39">
        <f t="shared" ref="BC103:BD103" si="624">SUM(BC104:BC107)</f>
        <v>0</v>
      </c>
      <c r="BD103" s="39">
        <f t="shared" si="624"/>
        <v>0</v>
      </c>
      <c r="BE103" s="39">
        <f t="shared" ref="BE103" si="625">SUM(BE104:BE107)</f>
        <v>0</v>
      </c>
      <c r="BF103" s="39">
        <f t="shared" ref="BF103" si="626">SUM(BF104:BF107)</f>
        <v>0</v>
      </c>
      <c r="BG103" s="39">
        <f t="shared" ref="BG103" si="627">SUM(BG104:BG107)</f>
        <v>0</v>
      </c>
      <c r="BH103" s="39">
        <f t="shared" ref="BH103" si="628">SUM(BH104:BH107)</f>
        <v>0</v>
      </c>
      <c r="BI103" s="39">
        <f t="shared" ref="BI103" si="629">SUM(BI104:BI107)</f>
        <v>0</v>
      </c>
      <c r="BJ103" s="39">
        <f t="shared" ref="BJ103" si="630">SUM(BJ104:BJ107)</f>
        <v>0</v>
      </c>
      <c r="BK103" s="39">
        <f t="shared" ref="BK103" si="631">SUM(BK104:BK107)</f>
        <v>0</v>
      </c>
      <c r="BL103" s="39">
        <f t="shared" ref="BL103" si="632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3">J104+O104+T104+Y104+AD104+AI104+AN104+AS104+AX104</f>
        <v>1522.2999999999997</v>
      </c>
      <c r="F104" s="31">
        <f t="shared" ref="F104" si="634">K104+P104+U104+Z104+AE104+AJ104+AO104+AT104+AY104</f>
        <v>0</v>
      </c>
      <c r="G104" s="31">
        <f t="shared" ref="G104" si="635">L104+Q104+V104+AA104+AF104+AK104+AP104+AU104+AZ104</f>
        <v>0</v>
      </c>
      <c r="H104" s="31">
        <f t="shared" ref="H104" si="636">M104+R104+W104+AB104+AG104+AL104+AQ104+AV104+BA104</f>
        <v>1522.2999999999997</v>
      </c>
      <c r="I104" s="31">
        <f t="shared" ref="I104" si="637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38">J105+O105+T105+Y105+AD105+AI105+AN105+AS105+AX105</f>
        <v>65</v>
      </c>
      <c r="F105" s="31">
        <f t="shared" ref="F105:F107" si="639">K105+P105+U105+Z105+AE105+AJ105+AO105+AT105+AY105</f>
        <v>0</v>
      </c>
      <c r="G105" s="31">
        <f t="shared" ref="G105:G107" si="640">L105+Q105+V105+AA105+AF105+AK105+AP105+AU105+AZ105</f>
        <v>0</v>
      </c>
      <c r="H105" s="31">
        <f t="shared" ref="H105:H107" si="641">M105+R105+W105+AB105+AG105+AL105+AQ105+AV105+BA105</f>
        <v>65</v>
      </c>
      <c r="I105" s="31">
        <f t="shared" ref="I105:I107" si="642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3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4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5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6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7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48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49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0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1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2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38"/>
        <v>562.70000000000005</v>
      </c>
      <c r="F106" s="31">
        <f t="shared" si="639"/>
        <v>0</v>
      </c>
      <c r="G106" s="31">
        <f t="shared" si="640"/>
        <v>0</v>
      </c>
      <c r="H106" s="31">
        <f t="shared" si="641"/>
        <v>562.70000000000005</v>
      </c>
      <c r="I106" s="31">
        <f t="shared" si="642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3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4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5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6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7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48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49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0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1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2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38"/>
        <v>320.39999999999998</v>
      </c>
      <c r="F107" s="31">
        <f t="shared" si="639"/>
        <v>0</v>
      </c>
      <c r="G107" s="31">
        <f t="shared" si="640"/>
        <v>0</v>
      </c>
      <c r="H107" s="31">
        <f t="shared" si="641"/>
        <v>320.39999999999998</v>
      </c>
      <c r="I107" s="31">
        <f t="shared" si="642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6" t="s">
        <v>114</v>
      </c>
      <c r="C108" s="86"/>
      <c r="D108" s="86"/>
      <c r="E108" s="39">
        <f>SUM(E109:E112)</f>
        <v>5068.2</v>
      </c>
      <c r="F108" s="39">
        <f t="shared" ref="F108:BL108" si="653">SUM(F109:F112)</f>
        <v>0</v>
      </c>
      <c r="G108" s="39">
        <f t="shared" si="653"/>
        <v>0</v>
      </c>
      <c r="H108" s="39">
        <f t="shared" si="653"/>
        <v>5068.2</v>
      </c>
      <c r="I108" s="39">
        <f t="shared" si="653"/>
        <v>0</v>
      </c>
      <c r="J108" s="39">
        <f t="shared" si="653"/>
        <v>2771.5</v>
      </c>
      <c r="K108" s="39">
        <f t="shared" si="653"/>
        <v>0</v>
      </c>
      <c r="L108" s="39">
        <f t="shared" si="653"/>
        <v>0</v>
      </c>
      <c r="M108" s="39">
        <f t="shared" si="653"/>
        <v>2771.5</v>
      </c>
      <c r="N108" s="39">
        <f t="shared" si="653"/>
        <v>0</v>
      </c>
      <c r="O108" s="39">
        <f t="shared" si="653"/>
        <v>0</v>
      </c>
      <c r="P108" s="39">
        <f t="shared" si="653"/>
        <v>0</v>
      </c>
      <c r="Q108" s="39">
        <f t="shared" si="653"/>
        <v>0</v>
      </c>
      <c r="R108" s="39">
        <f t="shared" si="653"/>
        <v>0</v>
      </c>
      <c r="S108" s="39">
        <f t="shared" si="653"/>
        <v>0</v>
      </c>
      <c r="T108" s="39">
        <f t="shared" si="653"/>
        <v>0</v>
      </c>
      <c r="U108" s="39">
        <f t="shared" si="653"/>
        <v>0</v>
      </c>
      <c r="V108" s="39">
        <f t="shared" si="653"/>
        <v>0</v>
      </c>
      <c r="W108" s="39">
        <f t="shared" si="653"/>
        <v>0</v>
      </c>
      <c r="X108" s="39">
        <f t="shared" si="653"/>
        <v>0</v>
      </c>
      <c r="Y108" s="39">
        <f t="shared" si="653"/>
        <v>1924.2</v>
      </c>
      <c r="Z108" s="39">
        <f t="shared" si="653"/>
        <v>0</v>
      </c>
      <c r="AA108" s="39">
        <f t="shared" si="653"/>
        <v>0</v>
      </c>
      <c r="AB108" s="39">
        <f t="shared" si="653"/>
        <v>1924.2</v>
      </c>
      <c r="AC108" s="39">
        <f t="shared" si="653"/>
        <v>0</v>
      </c>
      <c r="AD108" s="39">
        <f t="shared" si="653"/>
        <v>372.5</v>
      </c>
      <c r="AE108" s="39">
        <f t="shared" si="653"/>
        <v>0</v>
      </c>
      <c r="AF108" s="39">
        <f t="shared" si="653"/>
        <v>0</v>
      </c>
      <c r="AG108" s="39">
        <f t="shared" si="653"/>
        <v>372.5</v>
      </c>
      <c r="AH108" s="39">
        <f t="shared" si="653"/>
        <v>0</v>
      </c>
      <c r="AI108" s="39">
        <f t="shared" si="653"/>
        <v>0</v>
      </c>
      <c r="AJ108" s="39">
        <f t="shared" si="653"/>
        <v>0</v>
      </c>
      <c r="AK108" s="39">
        <f t="shared" si="653"/>
        <v>0</v>
      </c>
      <c r="AL108" s="39">
        <f t="shared" si="653"/>
        <v>0</v>
      </c>
      <c r="AM108" s="39">
        <f t="shared" si="653"/>
        <v>0</v>
      </c>
      <c r="AN108" s="39">
        <f t="shared" si="653"/>
        <v>0</v>
      </c>
      <c r="AO108" s="39">
        <f t="shared" si="653"/>
        <v>0</v>
      </c>
      <c r="AP108" s="39">
        <f t="shared" si="653"/>
        <v>0</v>
      </c>
      <c r="AQ108" s="39">
        <f t="shared" si="653"/>
        <v>0</v>
      </c>
      <c r="AR108" s="39">
        <f t="shared" si="653"/>
        <v>0</v>
      </c>
      <c r="AS108" s="39">
        <f t="shared" si="653"/>
        <v>0</v>
      </c>
      <c r="AT108" s="39">
        <f t="shared" si="653"/>
        <v>0</v>
      </c>
      <c r="AU108" s="39">
        <f t="shared" si="653"/>
        <v>0</v>
      </c>
      <c r="AV108" s="39">
        <f t="shared" si="653"/>
        <v>0</v>
      </c>
      <c r="AW108" s="39">
        <f t="shared" si="653"/>
        <v>0</v>
      </c>
      <c r="AX108" s="39">
        <f t="shared" si="653"/>
        <v>0</v>
      </c>
      <c r="AY108" s="39">
        <f t="shared" si="653"/>
        <v>0</v>
      </c>
      <c r="AZ108" s="39">
        <f t="shared" si="653"/>
        <v>0</v>
      </c>
      <c r="BA108" s="39">
        <f t="shared" si="653"/>
        <v>0</v>
      </c>
      <c r="BB108" s="39">
        <f t="shared" si="653"/>
        <v>0</v>
      </c>
      <c r="BC108" s="39">
        <f t="shared" si="653"/>
        <v>0</v>
      </c>
      <c r="BD108" s="39">
        <f t="shared" si="653"/>
        <v>0</v>
      </c>
      <c r="BE108" s="39">
        <f t="shared" si="653"/>
        <v>0</v>
      </c>
      <c r="BF108" s="39">
        <f t="shared" si="653"/>
        <v>0</v>
      </c>
      <c r="BG108" s="39">
        <f t="shared" si="653"/>
        <v>0</v>
      </c>
      <c r="BH108" s="39">
        <f t="shared" si="653"/>
        <v>0</v>
      </c>
      <c r="BI108" s="39">
        <f t="shared" si="653"/>
        <v>0</v>
      </c>
      <c r="BJ108" s="39">
        <f t="shared" si="653"/>
        <v>0</v>
      </c>
      <c r="BK108" s="39">
        <f t="shared" si="653"/>
        <v>0</v>
      </c>
      <c r="BL108" s="39">
        <f t="shared" si="653"/>
        <v>0</v>
      </c>
    </row>
    <row r="109" spans="1:64" ht="66" x14ac:dyDescent="0.25">
      <c r="A109" s="28" t="s">
        <v>201</v>
      </c>
      <c r="B109" s="29" t="s">
        <v>78</v>
      </c>
      <c r="C109" s="30" t="s">
        <v>24</v>
      </c>
      <c r="D109" s="30" t="s">
        <v>353</v>
      </c>
      <c r="E109" s="31">
        <f t="shared" ref="E109" si="654">J109+O109+T109+Y109+AD109+AI109+AN109+AS109+AX109</f>
        <v>1073.2</v>
      </c>
      <c r="F109" s="31">
        <f t="shared" ref="F109" si="655">K109+P109+U109+Z109+AE109+AJ109+AO109+AT109+AY109</f>
        <v>0</v>
      </c>
      <c r="G109" s="31">
        <f t="shared" ref="G109" si="656">L109+Q109+V109+AA109+AF109+AK109+AP109+AU109+AZ109</f>
        <v>0</v>
      </c>
      <c r="H109" s="31">
        <f t="shared" ref="H109" si="657">M109+R109+W109+AB109+AG109+AL109+AQ109+AV109+BA109</f>
        <v>1073.2</v>
      </c>
      <c r="I109" s="31">
        <f t="shared" ref="I109" si="658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59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0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1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2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3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4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5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6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7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68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69">J110+O110+T110+Y110+AD110+AI110+AN110+AS110+AX110</f>
        <v>1476.8</v>
      </c>
      <c r="F110" s="31">
        <f t="shared" ref="F110" si="670">K110+P110+U110+Z110+AE110+AJ110+AO110+AT110+AY110</f>
        <v>0</v>
      </c>
      <c r="G110" s="31">
        <f t="shared" ref="G110" si="671">L110+Q110+V110+AA110+AF110+AK110+AP110+AU110+AZ110</f>
        <v>0</v>
      </c>
      <c r="H110" s="31">
        <f t="shared" ref="H110" si="672">M110+R110+W110+AB110+AG110+AL110+AQ110+AV110+BA110</f>
        <v>1476.8</v>
      </c>
      <c r="I110" s="31">
        <f t="shared" ref="I110" si="673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59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0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1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2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3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4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5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6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7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68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4">J111+O111+T111+Y111+AD111+AI111+AN111+AS111+AX111</f>
        <v>594</v>
      </c>
      <c r="F111" s="31">
        <f t="shared" ref="F111:F112" si="675">K111+P111+U111+Z111+AE111+AJ111+AO111+AT111+AY111</f>
        <v>0</v>
      </c>
      <c r="G111" s="31">
        <f t="shared" ref="G111:G112" si="676">L111+Q111+V111+AA111+AF111+AK111+AP111+AU111+AZ111</f>
        <v>0</v>
      </c>
      <c r="H111" s="31">
        <f t="shared" ref="H111:H112" si="677">M111+R111+W111+AB111+AG111+AL111+AQ111+AV111+BA111</f>
        <v>594</v>
      </c>
      <c r="I111" s="31">
        <f t="shared" ref="I111:I112" si="678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79">P113+P118</f>
        <v>0</v>
      </c>
      <c r="Q111" s="39">
        <f t="shared" si="679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0">U113+U118</f>
        <v>0</v>
      </c>
      <c r="V111" s="33">
        <v>0</v>
      </c>
      <c r="W111" s="33">
        <v>0</v>
      </c>
      <c r="X111" s="33">
        <v>0</v>
      </c>
      <c r="Y111" s="33">
        <f t="shared" ref="Y111:Y112" si="681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2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3">AJ113+AJ118</f>
        <v>0</v>
      </c>
      <c r="AK111" s="39">
        <f t="shared" si="683"/>
        <v>0</v>
      </c>
      <c r="AL111" s="39">
        <v>0</v>
      </c>
      <c r="AM111" s="39">
        <f t="shared" si="683"/>
        <v>0</v>
      </c>
      <c r="AN111" s="33">
        <f>SUM(AO111:AR111)</f>
        <v>0</v>
      </c>
      <c r="AO111" s="39">
        <f t="shared" ref="AO111:AR112" si="684">AO113+AO118</f>
        <v>0</v>
      </c>
      <c r="AP111" s="39">
        <f t="shared" si="684"/>
        <v>0</v>
      </c>
      <c r="AQ111" s="39">
        <v>0</v>
      </c>
      <c r="AR111" s="39">
        <f t="shared" si="684"/>
        <v>0</v>
      </c>
      <c r="AS111" s="33">
        <f>SUM(AT111:AW111)</f>
        <v>0</v>
      </c>
      <c r="AT111" s="39">
        <f t="shared" ref="AT111:AW112" si="685">AT113+AT118</f>
        <v>0</v>
      </c>
      <c r="AU111" s="39">
        <f t="shared" si="685"/>
        <v>0</v>
      </c>
      <c r="AV111" s="39">
        <f t="shared" si="685"/>
        <v>0</v>
      </c>
      <c r="AW111" s="39">
        <f t="shared" si="685"/>
        <v>0</v>
      </c>
      <c r="AX111" s="33">
        <f>SUM(AY111:BB111)</f>
        <v>0</v>
      </c>
      <c r="AY111" s="39">
        <f t="shared" ref="AY111:BB112" si="686">AY113+AY118</f>
        <v>0</v>
      </c>
      <c r="AZ111" s="39">
        <f t="shared" si="686"/>
        <v>0</v>
      </c>
      <c r="BA111" s="39">
        <f t="shared" si="686"/>
        <v>0</v>
      </c>
      <c r="BB111" s="39">
        <f t="shared" si="686"/>
        <v>0</v>
      </c>
      <c r="BC111" s="33">
        <f>SUM(BD111:BG111)</f>
        <v>0</v>
      </c>
      <c r="BD111" s="39">
        <f t="shared" ref="BD111:BG112" si="687">BD113+BD118</f>
        <v>0</v>
      </c>
      <c r="BE111" s="39">
        <f t="shared" si="687"/>
        <v>0</v>
      </c>
      <c r="BF111" s="39">
        <f t="shared" si="687"/>
        <v>0</v>
      </c>
      <c r="BG111" s="39">
        <f t="shared" si="687"/>
        <v>0</v>
      </c>
      <c r="BH111" s="33">
        <f>SUM(BI111:BL111)</f>
        <v>0</v>
      </c>
      <c r="BI111" s="39">
        <f t="shared" ref="BI111:BL112" si="688">BI113+BI118</f>
        <v>0</v>
      </c>
      <c r="BJ111" s="39">
        <f t="shared" si="688"/>
        <v>0</v>
      </c>
      <c r="BK111" s="39">
        <f t="shared" si="688"/>
        <v>0</v>
      </c>
      <c r="BL111" s="39">
        <f t="shared" si="688"/>
        <v>0</v>
      </c>
    </row>
    <row r="112" spans="1:64" ht="49.5" x14ac:dyDescent="0.25">
      <c r="A112" s="28" t="s">
        <v>317</v>
      </c>
      <c r="B112" s="29" t="s">
        <v>318</v>
      </c>
      <c r="C112" s="30" t="s">
        <v>24</v>
      </c>
      <c r="D112" s="30" t="s">
        <v>38</v>
      </c>
      <c r="E112" s="31">
        <f t="shared" si="674"/>
        <v>1924.2</v>
      </c>
      <c r="F112" s="31">
        <f t="shared" si="675"/>
        <v>0</v>
      </c>
      <c r="G112" s="31">
        <f t="shared" si="676"/>
        <v>0</v>
      </c>
      <c r="H112" s="31">
        <f t="shared" si="677"/>
        <v>1924.2</v>
      </c>
      <c r="I112" s="31">
        <f t="shared" si="678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79"/>
        <v>0</v>
      </c>
      <c r="Q112" s="39">
        <f t="shared" si="679"/>
        <v>0</v>
      </c>
      <c r="R112" s="39">
        <v>0</v>
      </c>
      <c r="S112" s="39">
        <v>0</v>
      </c>
      <c r="T112" s="33">
        <f>SUM(U112:X112)</f>
        <v>0</v>
      </c>
      <c r="U112" s="39">
        <f t="shared" si="680"/>
        <v>0</v>
      </c>
      <c r="V112" s="33">
        <v>0</v>
      </c>
      <c r="W112" s="33">
        <v>0</v>
      </c>
      <c r="X112" s="33">
        <v>0</v>
      </c>
      <c r="Y112" s="33">
        <f t="shared" si="681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2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3"/>
        <v>0</v>
      </c>
      <c r="AK112" s="39">
        <f t="shared" si="683"/>
        <v>0</v>
      </c>
      <c r="AL112" s="39">
        <f t="shared" si="683"/>
        <v>0</v>
      </c>
      <c r="AM112" s="39">
        <f t="shared" si="683"/>
        <v>0</v>
      </c>
      <c r="AN112" s="33">
        <f>SUM(AO112:AR112)</f>
        <v>0</v>
      </c>
      <c r="AO112" s="39">
        <f t="shared" si="684"/>
        <v>0</v>
      </c>
      <c r="AP112" s="39">
        <f t="shared" si="684"/>
        <v>0</v>
      </c>
      <c r="AQ112" s="39">
        <f t="shared" si="684"/>
        <v>0</v>
      </c>
      <c r="AR112" s="39">
        <f t="shared" si="684"/>
        <v>0</v>
      </c>
      <c r="AS112" s="33">
        <f>SUM(AT112:AW112)</f>
        <v>0</v>
      </c>
      <c r="AT112" s="39">
        <f t="shared" si="685"/>
        <v>0</v>
      </c>
      <c r="AU112" s="39">
        <f t="shared" si="685"/>
        <v>0</v>
      </c>
      <c r="AV112" s="39">
        <f t="shared" si="685"/>
        <v>0</v>
      </c>
      <c r="AW112" s="39">
        <f t="shared" si="685"/>
        <v>0</v>
      </c>
      <c r="AX112" s="33">
        <f>SUM(AY112:BB112)</f>
        <v>0</v>
      </c>
      <c r="AY112" s="39">
        <f t="shared" si="686"/>
        <v>0</v>
      </c>
      <c r="AZ112" s="39">
        <f t="shared" si="686"/>
        <v>0</v>
      </c>
      <c r="BA112" s="39">
        <f t="shared" si="686"/>
        <v>0</v>
      </c>
      <c r="BB112" s="39">
        <f t="shared" si="686"/>
        <v>0</v>
      </c>
      <c r="BC112" s="33">
        <f>SUM(BD112:BG112)</f>
        <v>0</v>
      </c>
      <c r="BD112" s="39">
        <f t="shared" si="687"/>
        <v>0</v>
      </c>
      <c r="BE112" s="39">
        <f t="shared" si="687"/>
        <v>0</v>
      </c>
      <c r="BF112" s="39">
        <f t="shared" si="687"/>
        <v>0</v>
      </c>
      <c r="BG112" s="39">
        <f t="shared" si="687"/>
        <v>0</v>
      </c>
      <c r="BH112" s="33">
        <f>SUM(BI112:BL112)</f>
        <v>0</v>
      </c>
      <c r="BI112" s="39">
        <f t="shared" si="688"/>
        <v>0</v>
      </c>
      <c r="BJ112" s="39">
        <f t="shared" si="688"/>
        <v>0</v>
      </c>
      <c r="BK112" s="39">
        <f t="shared" si="688"/>
        <v>0</v>
      </c>
      <c r="BL112" s="39">
        <f t="shared" si="688"/>
        <v>0</v>
      </c>
    </row>
    <row r="113" spans="1:64" ht="31.5" customHeight="1" x14ac:dyDescent="0.25">
      <c r="A113" s="28" t="s">
        <v>83</v>
      </c>
      <c r="B113" s="86" t="s">
        <v>118</v>
      </c>
      <c r="C113" s="86"/>
      <c r="D113" s="86"/>
      <c r="E113" s="39">
        <f t="shared" ref="E113:AJ113" si="689">SUM(E114:E140)</f>
        <v>213718.6</v>
      </c>
      <c r="F113" s="39">
        <f t="shared" si="689"/>
        <v>0</v>
      </c>
      <c r="G113" s="39">
        <f t="shared" si="689"/>
        <v>47637.799999999996</v>
      </c>
      <c r="H113" s="39">
        <f t="shared" si="689"/>
        <v>165579.40000000002</v>
      </c>
      <c r="I113" s="39">
        <f t="shared" si="689"/>
        <v>501.39999999999992</v>
      </c>
      <c r="J113" s="39">
        <f t="shared" si="689"/>
        <v>36127.5</v>
      </c>
      <c r="K113" s="39">
        <f t="shared" si="689"/>
        <v>0</v>
      </c>
      <c r="L113" s="39">
        <f t="shared" si="689"/>
        <v>0</v>
      </c>
      <c r="M113" s="39">
        <f t="shared" si="689"/>
        <v>36016.600000000006</v>
      </c>
      <c r="N113" s="39">
        <f t="shared" si="689"/>
        <v>110.89999999999999</v>
      </c>
      <c r="O113" s="39">
        <f t="shared" si="689"/>
        <v>37011.1</v>
      </c>
      <c r="P113" s="39">
        <f t="shared" si="689"/>
        <v>0</v>
      </c>
      <c r="Q113" s="39">
        <f t="shared" si="689"/>
        <v>0</v>
      </c>
      <c r="R113" s="39">
        <f t="shared" si="689"/>
        <v>36801.699999999997</v>
      </c>
      <c r="S113" s="39">
        <f t="shared" si="689"/>
        <v>209.39999999999998</v>
      </c>
      <c r="T113" s="39">
        <f t="shared" si="689"/>
        <v>67169.299999999988</v>
      </c>
      <c r="U113" s="39">
        <f t="shared" si="689"/>
        <v>0</v>
      </c>
      <c r="V113" s="39">
        <f t="shared" si="689"/>
        <v>40831.399999999994</v>
      </c>
      <c r="W113" s="39">
        <f t="shared" si="689"/>
        <v>26156.799999999999</v>
      </c>
      <c r="X113" s="39">
        <f t="shared" si="689"/>
        <v>181.10000000000002</v>
      </c>
      <c r="Y113" s="39">
        <f t="shared" si="689"/>
        <v>6246</v>
      </c>
      <c r="Z113" s="39">
        <f t="shared" si="689"/>
        <v>0</v>
      </c>
      <c r="AA113" s="39">
        <f t="shared" si="689"/>
        <v>0</v>
      </c>
      <c r="AB113" s="39">
        <f t="shared" si="689"/>
        <v>6246</v>
      </c>
      <c r="AC113" s="39">
        <f t="shared" si="689"/>
        <v>0</v>
      </c>
      <c r="AD113" s="39">
        <f t="shared" si="689"/>
        <v>27164.7</v>
      </c>
      <c r="AE113" s="39">
        <f t="shared" si="689"/>
        <v>0</v>
      </c>
      <c r="AF113" s="39">
        <f t="shared" si="689"/>
        <v>6806.4</v>
      </c>
      <c r="AG113" s="39">
        <f t="shared" si="689"/>
        <v>20358.3</v>
      </c>
      <c r="AH113" s="39">
        <f t="shared" si="689"/>
        <v>0</v>
      </c>
      <c r="AI113" s="39">
        <f t="shared" si="689"/>
        <v>20000</v>
      </c>
      <c r="AJ113" s="39">
        <f t="shared" si="689"/>
        <v>0</v>
      </c>
      <c r="AK113" s="39">
        <f t="shared" ref="AK113:BL113" si="690">SUM(AK114:AK140)</f>
        <v>0</v>
      </c>
      <c r="AL113" s="39">
        <f t="shared" si="690"/>
        <v>20000</v>
      </c>
      <c r="AM113" s="39">
        <f t="shared" si="690"/>
        <v>0</v>
      </c>
      <c r="AN113" s="39">
        <f t="shared" si="690"/>
        <v>20000</v>
      </c>
      <c r="AO113" s="39">
        <f t="shared" si="690"/>
        <v>0</v>
      </c>
      <c r="AP113" s="39">
        <f t="shared" si="690"/>
        <v>0</v>
      </c>
      <c r="AQ113" s="39">
        <f t="shared" si="690"/>
        <v>20000</v>
      </c>
      <c r="AR113" s="39">
        <f t="shared" si="690"/>
        <v>0</v>
      </c>
      <c r="AS113" s="39">
        <f t="shared" si="690"/>
        <v>0</v>
      </c>
      <c r="AT113" s="39">
        <f t="shared" si="690"/>
        <v>0</v>
      </c>
      <c r="AU113" s="39">
        <f t="shared" si="690"/>
        <v>0</v>
      </c>
      <c r="AV113" s="39">
        <f t="shared" si="690"/>
        <v>0</v>
      </c>
      <c r="AW113" s="39">
        <f t="shared" si="690"/>
        <v>0</v>
      </c>
      <c r="AX113" s="39">
        <f t="shared" si="690"/>
        <v>0</v>
      </c>
      <c r="AY113" s="39">
        <f t="shared" si="690"/>
        <v>0</v>
      </c>
      <c r="AZ113" s="39">
        <f t="shared" si="690"/>
        <v>0</v>
      </c>
      <c r="BA113" s="39">
        <f t="shared" si="690"/>
        <v>0</v>
      </c>
      <c r="BB113" s="39">
        <f t="shared" si="690"/>
        <v>0</v>
      </c>
      <c r="BC113" s="39">
        <f t="shared" si="690"/>
        <v>0</v>
      </c>
      <c r="BD113" s="39">
        <f t="shared" si="690"/>
        <v>0</v>
      </c>
      <c r="BE113" s="39">
        <f t="shared" si="690"/>
        <v>0</v>
      </c>
      <c r="BF113" s="39">
        <f t="shared" si="690"/>
        <v>0</v>
      </c>
      <c r="BG113" s="39">
        <f t="shared" si="690"/>
        <v>0</v>
      </c>
      <c r="BH113" s="39">
        <f t="shared" si="690"/>
        <v>0</v>
      </c>
      <c r="BI113" s="39">
        <f t="shared" si="690"/>
        <v>0</v>
      </c>
      <c r="BJ113" s="39">
        <f t="shared" si="690"/>
        <v>0</v>
      </c>
      <c r="BK113" s="39">
        <f t="shared" si="690"/>
        <v>0</v>
      </c>
      <c r="BL113" s="39">
        <f t="shared" si="690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1">J114+O114+T114+Y114+AD114+AI114+AN114+AS114+AX114</f>
        <v>460</v>
      </c>
      <c r="F114" s="31">
        <f t="shared" ref="F114" si="692">K114+P114+U114+Z114+AE114+AJ114+AO114+AT114+AY114</f>
        <v>0</v>
      </c>
      <c r="G114" s="31">
        <f>L114+Q114+V114+AA114+AF114+AK114+AP114+AU114+AZ114</f>
        <v>0</v>
      </c>
      <c r="H114" s="31">
        <f t="shared" ref="H114" si="693">M114+R114+W114+AB114+AG114+AL114+AQ114+AV114+BA114</f>
        <v>460</v>
      </c>
      <c r="I114" s="31">
        <f t="shared" ref="I114" si="694">N114+S114+X114+AC114+AH114+AM114+AR114+AW114+BB114</f>
        <v>0</v>
      </c>
      <c r="J114" s="32">
        <f t="shared" ref="J114:J117" si="695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6">J115+O115+T115+Y115+AD115+AI115+AN115+AS115+AX115</f>
        <v>5492.7</v>
      </c>
      <c r="F115" s="31">
        <f t="shared" ref="F115" si="697">K115+P115+U115+Z115+AE115+AJ115+AO115+AT115+AY115</f>
        <v>0</v>
      </c>
      <c r="G115" s="31">
        <f t="shared" ref="G115" si="698">L115+Q115+V115+AA115+AF115+AK115+AP115+AU115+AZ115</f>
        <v>0</v>
      </c>
      <c r="H115" s="31">
        <f t="shared" ref="H115" si="699">M115+R115+W115+AB115+AG115+AL115+AQ115+AV115+BA115</f>
        <v>5492.7</v>
      </c>
      <c r="I115" s="31">
        <f t="shared" ref="I115" si="700">N115+S115+X115+AC115+AH115+AM115+AR115+AW115+BB115</f>
        <v>0</v>
      </c>
      <c r="J115" s="32">
        <f t="shared" si="695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1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2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3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4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5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6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7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08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09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0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1">J116+O116+T116+Y116+AD116+AI116+AN116+AS116+AX116</f>
        <v>2044.1</v>
      </c>
      <c r="F116" s="31">
        <f t="shared" ref="F116:F119" si="712">K116+P116+U116+Z116+AE116+AJ116+AO116+AT116+AY116</f>
        <v>0</v>
      </c>
      <c r="G116" s="31">
        <f t="shared" ref="G116:G119" si="713">L116+Q116+V116+AA116+AF116+AK116+AP116+AU116+AZ116</f>
        <v>0</v>
      </c>
      <c r="H116" s="31">
        <f t="shared" ref="H116:H119" si="714">M116+R116+W116+AB116+AG116+AL116+AQ116+AV116+BA116</f>
        <v>2044.1</v>
      </c>
      <c r="I116" s="31">
        <f t="shared" ref="I116:I119" si="715">N116+S116+X116+AC116+AH116+AM116+AR116+AW116+BB116</f>
        <v>0</v>
      </c>
      <c r="J116" s="32">
        <f t="shared" si="695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1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2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3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4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5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6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7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08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09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0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1"/>
        <v>8994.7999999999993</v>
      </c>
      <c r="F117" s="31">
        <f t="shared" si="712"/>
        <v>0</v>
      </c>
      <c r="G117" s="31">
        <f t="shared" si="713"/>
        <v>0</v>
      </c>
      <c r="H117" s="31">
        <f t="shared" si="714"/>
        <v>8994.7999999999993</v>
      </c>
      <c r="I117" s="31">
        <f t="shared" si="715"/>
        <v>0</v>
      </c>
      <c r="J117" s="32">
        <f t="shared" si="695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1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2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3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4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5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6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7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08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09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0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186</v>
      </c>
      <c r="C118" s="30" t="s">
        <v>24</v>
      </c>
      <c r="D118" s="30" t="s">
        <v>94</v>
      </c>
      <c r="E118" s="31">
        <f t="shared" si="711"/>
        <v>7104.8</v>
      </c>
      <c r="F118" s="31">
        <f t="shared" si="712"/>
        <v>0</v>
      </c>
      <c r="G118" s="31">
        <f t="shared" si="713"/>
        <v>0</v>
      </c>
      <c r="H118" s="31">
        <f t="shared" si="714"/>
        <v>7033.7</v>
      </c>
      <c r="I118" s="31">
        <f t="shared" si="715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1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2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3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4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5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6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7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08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09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0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1"/>
        <v>6130</v>
      </c>
      <c r="F119" s="31">
        <f t="shared" si="712"/>
        <v>0</v>
      </c>
      <c r="G119" s="31">
        <f t="shared" si="713"/>
        <v>0</v>
      </c>
      <c r="H119" s="31">
        <f t="shared" si="714"/>
        <v>6130</v>
      </c>
      <c r="I119" s="31">
        <f t="shared" si="715"/>
        <v>0</v>
      </c>
      <c r="J119" s="32">
        <f t="shared" ref="J119:J124" si="716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1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2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3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4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5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6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7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08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09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0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7">J120+O120+T120+Y120+AD120+AI120+AN120+AS120+AX120</f>
        <v>3984.3000000000006</v>
      </c>
      <c r="F120" s="31">
        <f t="shared" ref="F120" si="718">K120+P120+U120+Z120+AE120+AJ120+AO120+AT120+AY120</f>
        <v>0</v>
      </c>
      <c r="G120" s="31">
        <f t="shared" ref="G120" si="719">L120+Q120+V120+AA120+AF120+AK120+AP120+AU120+AZ120</f>
        <v>0</v>
      </c>
      <c r="H120" s="31">
        <f t="shared" ref="H120" si="720">M120+R120+W120+AB120+AG120+AL120+AQ120+AV120+BA120</f>
        <v>3944.5000000000005</v>
      </c>
      <c r="I120" s="31">
        <f t="shared" ref="I120" si="721">N120+S120+X120+AC120+AH120+AM120+AR120+AW120+BB120</f>
        <v>39.799999999999997</v>
      </c>
      <c r="J120" s="32">
        <f t="shared" si="716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1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2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3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4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5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6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7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08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09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0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7"/>
        <v>1916.8000000000002</v>
      </c>
      <c r="F121" s="31">
        <f t="shared" ref="F121" si="722">K121+P121+U121+Z121+AE121+AJ121+AO121+AT121+AY121</f>
        <v>0</v>
      </c>
      <c r="G121" s="31">
        <f t="shared" ref="G121" si="723">L121+Q121+V121+AA121+AF121+AK121+AP121+AU121+AZ121</f>
        <v>0</v>
      </c>
      <c r="H121" s="31">
        <f t="shared" ref="H121" si="724">M121+R121+W121+AB121+AG121+AL121+AQ121+AV121+BA121</f>
        <v>1916.8000000000002</v>
      </c>
      <c r="I121" s="31">
        <f t="shared" ref="I121" si="725">N121+S121+X121+AC121+AH121+AM121+AR121+AW121+BB121</f>
        <v>0</v>
      </c>
      <c r="J121" s="32">
        <f t="shared" si="716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1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2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3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4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5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6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7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08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09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0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196</v>
      </c>
      <c r="B122" s="14" t="s">
        <v>189</v>
      </c>
      <c r="C122" s="30" t="s">
        <v>24</v>
      </c>
      <c r="D122" s="30" t="s">
        <v>94</v>
      </c>
      <c r="E122" s="31">
        <f t="shared" si="717"/>
        <v>3152.8</v>
      </c>
      <c r="F122" s="31">
        <f t="shared" ref="F122" si="726">K122+P122+U122+Z122+AE122+AJ122+AO122+AT122+AY122</f>
        <v>0</v>
      </c>
      <c r="G122" s="31">
        <f t="shared" ref="G122" si="727">L122+Q122+V122+AA122+AF122+AK122+AP122+AU122+AZ122</f>
        <v>0</v>
      </c>
      <c r="H122" s="31">
        <f t="shared" ref="H122" si="728">M122+R122+W122+AB122+AG122+AL122+AQ122+AV122+BA122</f>
        <v>3121.3</v>
      </c>
      <c r="I122" s="31">
        <f t="shared" ref="I122" si="729">N122+S122+X122+AC122+AH122+AM122+AR122+AW122+BB122</f>
        <v>31.5</v>
      </c>
      <c r="J122" s="33">
        <f t="shared" si="716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0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1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2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3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4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5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6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7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38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39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187</v>
      </c>
      <c r="B123" s="14" t="s">
        <v>190</v>
      </c>
      <c r="C123" s="30" t="s">
        <v>24</v>
      </c>
      <c r="D123" s="30" t="s">
        <v>94</v>
      </c>
      <c r="E123" s="31">
        <f t="shared" si="717"/>
        <v>3152.8</v>
      </c>
      <c r="F123" s="31">
        <f t="shared" ref="F123:F124" si="740">K123+P123+U123+Z123+AE123+AJ123+AO123+AT123+AY123</f>
        <v>0</v>
      </c>
      <c r="G123" s="31">
        <f t="shared" ref="G123:G124" si="741">L123+Q123+V123+AA123+AF123+AK123+AP123+AU123+AZ123</f>
        <v>0</v>
      </c>
      <c r="H123" s="31">
        <f t="shared" ref="H123:H124" si="742">M123+R123+W123+AB123+AG123+AL123+AQ123+AV123+BA123</f>
        <v>3121.3</v>
      </c>
      <c r="I123" s="31">
        <f t="shared" ref="I123:I124" si="743">N123+S123+X123+AC123+AH123+AM123+AR123+AW123+BB123</f>
        <v>31.5</v>
      </c>
      <c r="J123" s="33">
        <f t="shared" si="716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4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5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6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7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48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49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0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1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2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3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188</v>
      </c>
      <c r="B124" s="14" t="s">
        <v>191</v>
      </c>
      <c r="C124" s="30" t="s">
        <v>24</v>
      </c>
      <c r="D124" s="30" t="s">
        <v>94</v>
      </c>
      <c r="E124" s="31">
        <f t="shared" si="717"/>
        <v>10916.7</v>
      </c>
      <c r="F124" s="31">
        <f t="shared" si="740"/>
        <v>0</v>
      </c>
      <c r="G124" s="31">
        <f t="shared" si="741"/>
        <v>0</v>
      </c>
      <c r="H124" s="31">
        <f t="shared" si="742"/>
        <v>10807.5</v>
      </c>
      <c r="I124" s="31">
        <f t="shared" si="743"/>
        <v>109.2</v>
      </c>
      <c r="J124" s="33">
        <f t="shared" si="716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4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5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6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7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48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49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0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1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2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3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199</v>
      </c>
      <c r="B125" s="14" t="s">
        <v>200</v>
      </c>
      <c r="C125" s="30" t="s">
        <v>24</v>
      </c>
      <c r="D125" s="30" t="s">
        <v>38</v>
      </c>
      <c r="E125" s="31">
        <f t="shared" si="717"/>
        <v>9245</v>
      </c>
      <c r="F125" s="31">
        <f t="shared" ref="F125" si="754">K125+P125+U125+Z125+AE125+AJ125+AO125+AT125+AY125</f>
        <v>0</v>
      </c>
      <c r="G125" s="31">
        <f t="shared" ref="G125" si="755">L125+Q125+V125+AA125+AF125+AK125+AP125+AU125+AZ125</f>
        <v>0</v>
      </c>
      <c r="H125" s="31">
        <f t="shared" ref="H125" si="756">M125+R125+W125+AB125+AG125+AL125+AQ125+AV125+BA125</f>
        <v>9245</v>
      </c>
      <c r="I125" s="31">
        <f t="shared" ref="I125:I131" si="757">N125+S125+X125+AC125+AH125+AM125+AR125+AW125+BB125</f>
        <v>0</v>
      </c>
      <c r="J125" s="33">
        <f t="shared" ref="J125:J128" si="758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59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0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1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2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3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4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5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6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7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68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203</v>
      </c>
      <c r="B126" s="14" t="s">
        <v>202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69">P126</f>
        <v>0</v>
      </c>
      <c r="G126" s="31">
        <f t="shared" si="769"/>
        <v>0</v>
      </c>
      <c r="H126" s="31">
        <f t="shared" si="769"/>
        <v>1503</v>
      </c>
      <c r="I126" s="31">
        <f t="shared" si="757"/>
        <v>0</v>
      </c>
      <c r="J126" s="33">
        <f t="shared" si="758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0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1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2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3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4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5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6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7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78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204</v>
      </c>
      <c r="B127" s="14" t="s">
        <v>209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69"/>
        <v>0</v>
      </c>
      <c r="H127" s="31">
        <f t="shared" si="769"/>
        <v>5315.6</v>
      </c>
      <c r="I127" s="31">
        <f t="shared" si="757"/>
        <v>0</v>
      </c>
      <c r="J127" s="33">
        <f t="shared" si="758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0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1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2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3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4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5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6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7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78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212</v>
      </c>
      <c r="B128" s="14" t="s">
        <v>219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69"/>
        <v>0</v>
      </c>
      <c r="H128" s="31">
        <f t="shared" ref="H128" si="779">R128</f>
        <v>3688</v>
      </c>
      <c r="I128" s="31">
        <f t="shared" si="757"/>
        <v>37.200000000000003</v>
      </c>
      <c r="J128" s="33">
        <f t="shared" si="758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0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0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1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2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3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4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5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6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7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78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224</v>
      </c>
      <c r="B129" s="14" t="s">
        <v>303</v>
      </c>
      <c r="C129" s="30" t="s">
        <v>24</v>
      </c>
      <c r="D129" s="30" t="s">
        <v>94</v>
      </c>
      <c r="E129" s="31">
        <f t="shared" ref="E129:E131" si="781">SUM(G129:I129)</f>
        <v>10437.4</v>
      </c>
      <c r="F129" s="31"/>
      <c r="G129" s="31">
        <f t="shared" ref="G129:G130" si="782">Q129</f>
        <v>0</v>
      </c>
      <c r="H129" s="31">
        <f t="shared" ref="H129:H131" si="783">M129+R129+W129+AB129+AG129+AL129+AQ129+AV129+BA129</f>
        <v>10333</v>
      </c>
      <c r="I129" s="31">
        <f t="shared" si="757"/>
        <v>104.4</v>
      </c>
      <c r="J129" s="33">
        <f t="shared" ref="J129:J130" si="784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5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6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7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88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89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0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1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2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3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225</v>
      </c>
      <c r="B130" s="14" t="s">
        <v>304</v>
      </c>
      <c r="C130" s="30" t="s">
        <v>24</v>
      </c>
      <c r="D130" s="30" t="s">
        <v>94</v>
      </c>
      <c r="E130" s="31">
        <f t="shared" si="781"/>
        <v>7675</v>
      </c>
      <c r="F130" s="31"/>
      <c r="G130" s="31">
        <f t="shared" si="782"/>
        <v>0</v>
      </c>
      <c r="H130" s="31">
        <f t="shared" si="783"/>
        <v>7598.3</v>
      </c>
      <c r="I130" s="31">
        <f t="shared" si="757"/>
        <v>76.7</v>
      </c>
      <c r="J130" s="33">
        <f t="shared" si="784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5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6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7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88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89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0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1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2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3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226</v>
      </c>
      <c r="B131" s="65" t="s">
        <v>269</v>
      </c>
      <c r="C131" s="61" t="s">
        <v>24</v>
      </c>
      <c r="D131" s="30" t="s">
        <v>24</v>
      </c>
      <c r="E131" s="31">
        <f t="shared" si="781"/>
        <v>6248.7</v>
      </c>
      <c r="F131" s="31">
        <f t="shared" ref="F131" si="794">K131+P131+U131+Z131+AE131+AJ131+AO131+AT131+AY131</f>
        <v>0</v>
      </c>
      <c r="G131" s="31">
        <f>L131+Q131+V131+AA131+AF131+AK131+AP131+AU131+AZ131</f>
        <v>5936.2</v>
      </c>
      <c r="H131" s="31">
        <f t="shared" si="783"/>
        <v>312.5</v>
      </c>
      <c r="I131" s="31">
        <f t="shared" si="757"/>
        <v>0</v>
      </c>
      <c r="J131" s="33">
        <f t="shared" ref="J131:J140" si="795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6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7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798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799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0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1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2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3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4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5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227</v>
      </c>
      <c r="B132" s="65" t="s">
        <v>270</v>
      </c>
      <c r="C132" s="61" t="s">
        <v>24</v>
      </c>
      <c r="D132" s="30" t="s">
        <v>24</v>
      </c>
      <c r="E132" s="31">
        <f t="shared" ref="E132:E140" si="806">J132+O132+T132+Y132+AD132+AI132+AN132+AS132+AX132</f>
        <v>6248.7</v>
      </c>
      <c r="F132" s="31">
        <f t="shared" ref="F132:F140" si="807">K132+P132+U132+Z132+AE132+AJ132+AO132+AT132+AY132</f>
        <v>0</v>
      </c>
      <c r="G132" s="31">
        <f t="shared" ref="G132:G135" si="808">L132+Q132+V132+AA132+AF132+AK132+AP132+AU132+AZ132</f>
        <v>5936.2</v>
      </c>
      <c r="H132" s="31">
        <f t="shared" ref="H132:H140" si="809">M132+R132+W132+AB132+AG132+AL132+AQ132+AV132+BA132</f>
        <v>312.5</v>
      </c>
      <c r="I132" s="31">
        <f t="shared" ref="I132:I140" si="810">N132+S132+X132+AC132+AH132+AM132+AR132+AW132+BB132</f>
        <v>0</v>
      </c>
      <c r="J132" s="33">
        <f t="shared" si="795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6"/>
        <v>0</v>
      </c>
      <c r="P132" s="47"/>
      <c r="Q132" s="40">
        <v>0</v>
      </c>
      <c r="R132" s="41">
        <v>0</v>
      </c>
      <c r="S132" s="41">
        <v>0</v>
      </c>
      <c r="T132" s="48">
        <f t="shared" si="797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798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799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0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1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2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3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4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5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228</v>
      </c>
      <c r="B133" s="65" t="s">
        <v>229</v>
      </c>
      <c r="C133" s="61" t="s">
        <v>24</v>
      </c>
      <c r="D133" s="30" t="s">
        <v>24</v>
      </c>
      <c r="E133" s="31">
        <f t="shared" si="806"/>
        <v>6058.7</v>
      </c>
      <c r="F133" s="31">
        <f t="shared" si="807"/>
        <v>0</v>
      </c>
      <c r="G133" s="31">
        <f t="shared" si="808"/>
        <v>5755.7</v>
      </c>
      <c r="H133" s="31">
        <f t="shared" si="809"/>
        <v>303</v>
      </c>
      <c r="I133" s="31">
        <f t="shared" si="810"/>
        <v>0</v>
      </c>
      <c r="J133" s="33">
        <f t="shared" si="795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6"/>
        <v>0</v>
      </c>
      <c r="P133" s="47"/>
      <c r="Q133" s="40">
        <v>0</v>
      </c>
      <c r="R133" s="41">
        <v>0</v>
      </c>
      <c r="S133" s="41">
        <v>0</v>
      </c>
      <c r="T133" s="48">
        <f t="shared" si="797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798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799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0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1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2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3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4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5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268</v>
      </c>
      <c r="B134" s="65" t="s">
        <v>271</v>
      </c>
      <c r="C134" s="61" t="s">
        <v>24</v>
      </c>
      <c r="D134" s="30" t="s">
        <v>24</v>
      </c>
      <c r="E134" s="31">
        <f t="shared" si="806"/>
        <v>6058.7</v>
      </c>
      <c r="F134" s="31">
        <f t="shared" si="807"/>
        <v>0</v>
      </c>
      <c r="G134" s="31">
        <f t="shared" si="808"/>
        <v>5755.7</v>
      </c>
      <c r="H134" s="31">
        <f t="shared" si="809"/>
        <v>303</v>
      </c>
      <c r="I134" s="31">
        <f t="shared" si="810"/>
        <v>0</v>
      </c>
      <c r="J134" s="33">
        <f t="shared" si="795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6"/>
        <v>0</v>
      </c>
      <c r="P134" s="47"/>
      <c r="Q134" s="40">
        <v>0</v>
      </c>
      <c r="R134" s="41">
        <v>0</v>
      </c>
      <c r="S134" s="41">
        <v>0</v>
      </c>
      <c r="T134" s="48">
        <f t="shared" si="797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798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799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0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1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2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3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4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5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272</v>
      </c>
      <c r="B135" s="65" t="s">
        <v>230</v>
      </c>
      <c r="C135" s="61" t="s">
        <v>24</v>
      </c>
      <c r="D135" s="30" t="s">
        <v>24</v>
      </c>
      <c r="E135" s="31">
        <f t="shared" si="806"/>
        <v>6248.7</v>
      </c>
      <c r="F135" s="31">
        <f t="shared" si="807"/>
        <v>0</v>
      </c>
      <c r="G135" s="31">
        <f t="shared" si="808"/>
        <v>5936.2</v>
      </c>
      <c r="H135" s="31">
        <f t="shared" si="809"/>
        <v>312.5</v>
      </c>
      <c r="I135" s="31">
        <f t="shared" si="810"/>
        <v>0</v>
      </c>
      <c r="J135" s="33">
        <f t="shared" si="795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6"/>
        <v>0</v>
      </c>
      <c r="P135" s="47"/>
      <c r="Q135" s="40">
        <v>0</v>
      </c>
      <c r="R135" s="41">
        <v>0</v>
      </c>
      <c r="S135" s="41">
        <v>0</v>
      </c>
      <c r="T135" s="48">
        <f t="shared" si="797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798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799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0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1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2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3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4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5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273</v>
      </c>
      <c r="B136" s="65" t="s">
        <v>274</v>
      </c>
      <c r="C136" s="61" t="s">
        <v>24</v>
      </c>
      <c r="D136" s="30" t="s">
        <v>24</v>
      </c>
      <c r="E136" s="31">
        <f t="shared" ref="E136" si="811">J136+O136+T136+Y136+AD136+AI136+AN136+AS136+AX136</f>
        <v>6058.7</v>
      </c>
      <c r="F136" s="31">
        <f t="shared" ref="F136" si="812">K136+P136+U136+Z136+AE136+AJ136+AO136+AT136+AY136</f>
        <v>0</v>
      </c>
      <c r="G136" s="31">
        <f t="shared" ref="G136" si="813">L136+Q136+V136+AA136+AF136+AK136+AP136+AU136+AZ136</f>
        <v>5755.7</v>
      </c>
      <c r="H136" s="31">
        <f t="shared" ref="H136" si="814">M136+R136+W136+AB136+AG136+AL136+AQ136+AV136+BA136</f>
        <v>303</v>
      </c>
      <c r="I136" s="31">
        <f t="shared" ref="I136" si="815">N136+S136+X136+AC136+AH136+AM136+AR136+AW136+BB136</f>
        <v>0</v>
      </c>
      <c r="J136" s="33">
        <f t="shared" ref="J136" si="816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7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18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19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0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1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2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3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4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5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6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298</v>
      </c>
      <c r="B137" s="65" t="s">
        <v>278</v>
      </c>
      <c r="C137" s="61" t="s">
        <v>24</v>
      </c>
      <c r="D137" s="30" t="s">
        <v>24</v>
      </c>
      <c r="E137" s="31">
        <f t="shared" ref="E137" si="827">J137+O137+T137+Y137+AD137+AI137+AN137+AS137+AX137</f>
        <v>5888.7</v>
      </c>
      <c r="F137" s="31">
        <f t="shared" ref="F137" si="828">K137+P137+U137+Z137+AE137+AJ137+AO137+AT137+AY137</f>
        <v>0</v>
      </c>
      <c r="G137" s="31">
        <f t="shared" ref="G137" si="829">L137+Q137+V137+AA137+AF137+AK137+AP137+AU137+AZ137</f>
        <v>0</v>
      </c>
      <c r="H137" s="31">
        <f t="shared" ref="H137" si="830">M137+R137+W137+AB137+AG137+AL137+AQ137+AV137+BA137</f>
        <v>5888.7</v>
      </c>
      <c r="I137" s="31">
        <f t="shared" ref="I137" si="831">N137+S137+X137+AC137+AH137+AM137+AR137+AW137+BB137</f>
        <v>0</v>
      </c>
      <c r="J137" s="33">
        <f t="shared" ref="J137" si="832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3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4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5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6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7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38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39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0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1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2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299</v>
      </c>
      <c r="B138" s="65" t="s">
        <v>300</v>
      </c>
      <c r="C138" s="61" t="s">
        <v>24</v>
      </c>
      <c r="D138" s="30" t="s">
        <v>24</v>
      </c>
      <c r="E138" s="31">
        <f t="shared" ref="E138" si="843">J138+O138+T138+Y138+AD138+AI138+AN138+AS138+AX138</f>
        <v>12492</v>
      </c>
      <c r="F138" s="31">
        <f t="shared" ref="F138" si="844">K138+P138+U138+Z138+AE138+AJ138+AO138+AT138+AY138</f>
        <v>0</v>
      </c>
      <c r="G138" s="31">
        <f t="shared" ref="G138" si="845">L138+Q138+V138+AA138+AF138+AK138+AP138+AU138+AZ138</f>
        <v>5755.7</v>
      </c>
      <c r="H138" s="31">
        <f t="shared" ref="H138" si="846">M138+R138+W138+AB138+AG138+AL138+AQ138+AV138+BA138</f>
        <v>6736.3</v>
      </c>
      <c r="I138" s="31">
        <f t="shared" ref="I138" si="847">N138+S138+X138+AC138+AH138+AM138+AR138+AW138+BB138</f>
        <v>0</v>
      </c>
      <c r="J138" s="33">
        <f t="shared" ref="J138" si="848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49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0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1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2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3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4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5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6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7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58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310</v>
      </c>
      <c r="B139" s="65" t="s">
        <v>351</v>
      </c>
      <c r="C139" s="61" t="s">
        <v>24</v>
      </c>
      <c r="D139" s="30" t="s">
        <v>24</v>
      </c>
      <c r="E139" s="31">
        <f t="shared" ref="E139" si="859">J139+O139+T139+Y139+AD139+AI139+AN139+AS139+AX139</f>
        <v>7164.7</v>
      </c>
      <c r="F139" s="31">
        <f t="shared" ref="F139" si="860">K139+P139+U139+Z139+AE139+AJ139+AO139+AT139+AY139</f>
        <v>0</v>
      </c>
      <c r="G139" s="31">
        <f t="shared" ref="G139" si="861">L139+Q139+V139+AA139+AF139+AK139+AP139+AU139+AZ139</f>
        <v>6806.4</v>
      </c>
      <c r="H139" s="31">
        <f t="shared" ref="H139" si="862">M139+R139+W139+AB139+AG139+AL139+AQ139+AV139+BA139</f>
        <v>358.3</v>
      </c>
      <c r="I139" s="31">
        <f t="shared" ref="I139" si="863">N139+S139+X139+AC139+AH139+AM139+AR139+AW139+BB139</f>
        <v>0</v>
      </c>
      <c r="J139" s="33">
        <f t="shared" ref="J139" si="864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5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6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7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60">
        <f t="shared" ref="AD139" si="868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69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0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1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2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3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4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3.5" customHeight="1" x14ac:dyDescent="0.25">
      <c r="A140" s="28" t="s">
        <v>352</v>
      </c>
      <c r="B140" s="14" t="s">
        <v>267</v>
      </c>
      <c r="C140" s="30" t="s">
        <v>24</v>
      </c>
      <c r="D140" s="30" t="s">
        <v>24</v>
      </c>
      <c r="E140" s="31">
        <f t="shared" si="806"/>
        <v>60000</v>
      </c>
      <c r="F140" s="31">
        <f t="shared" si="807"/>
        <v>0</v>
      </c>
      <c r="G140" s="31">
        <f>L140+Q140+V140+AA140+AF140+AK140+AP140+AU140+AZ140</f>
        <v>0</v>
      </c>
      <c r="H140" s="31">
        <f t="shared" si="809"/>
        <v>60000</v>
      </c>
      <c r="I140" s="31">
        <f t="shared" si="810"/>
        <v>0</v>
      </c>
      <c r="J140" s="33">
        <f t="shared" si="795"/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75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76">SUM(U140:X140)</f>
        <v>0</v>
      </c>
      <c r="U140" s="47">
        <v>0</v>
      </c>
      <c r="V140" s="40">
        <v>0</v>
      </c>
      <c r="W140" s="41">
        <f>15000-15000</f>
        <v>0</v>
      </c>
      <c r="X140" s="40">
        <v>0</v>
      </c>
      <c r="Y140" s="48">
        <f t="shared" ref="Y140" si="877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78">SUM(AE140:AH140)</f>
        <v>20000</v>
      </c>
      <c r="AE140" s="47">
        <v>0</v>
      </c>
      <c r="AF140" s="40">
        <v>0</v>
      </c>
      <c r="AG140" s="41">
        <v>20000</v>
      </c>
      <c r="AH140" s="40">
        <v>0</v>
      </c>
      <c r="AI140" s="48">
        <f t="shared" ref="AI140" si="879">SUM(AJ140:AM140)</f>
        <v>20000</v>
      </c>
      <c r="AJ140" s="47">
        <v>0</v>
      </c>
      <c r="AK140" s="40">
        <v>0</v>
      </c>
      <c r="AL140" s="41">
        <v>20000</v>
      </c>
      <c r="AM140" s="40">
        <v>0</v>
      </c>
      <c r="AN140" s="48">
        <f t="shared" ref="AN140" si="880">SUM(AO140:AR140)</f>
        <v>20000</v>
      </c>
      <c r="AO140" s="47">
        <v>0</v>
      </c>
      <c r="AP140" s="40">
        <v>0</v>
      </c>
      <c r="AQ140" s="41">
        <v>20000</v>
      </c>
      <c r="AR140" s="40">
        <v>0</v>
      </c>
      <c r="AS140" s="47">
        <f t="shared" ref="AS140" si="881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7">
        <f t="shared" ref="AX140" si="882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7">
        <f t="shared" ref="BC140" si="883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7">
        <f t="shared" ref="BH140" si="884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31.5" customHeight="1" x14ac:dyDescent="0.25">
      <c r="A141" s="28" t="s">
        <v>125</v>
      </c>
      <c r="B141" s="90" t="s">
        <v>126</v>
      </c>
      <c r="C141" s="86"/>
      <c r="D141" s="86"/>
      <c r="E141" s="39">
        <f>SUM(E142:E143)</f>
        <v>216640.40000000002</v>
      </c>
      <c r="F141" s="39">
        <f t="shared" ref="F141:BL141" si="885">SUM(F142:F143)</f>
        <v>0</v>
      </c>
      <c r="G141" s="39">
        <f t="shared" si="885"/>
        <v>8127.8</v>
      </c>
      <c r="H141" s="39">
        <f t="shared" si="885"/>
        <v>208512.6</v>
      </c>
      <c r="I141" s="39">
        <f t="shared" si="885"/>
        <v>0</v>
      </c>
      <c r="J141" s="39">
        <f t="shared" si="885"/>
        <v>8379.2000000000007</v>
      </c>
      <c r="K141" s="39">
        <f t="shared" si="885"/>
        <v>0</v>
      </c>
      <c r="L141" s="39">
        <f t="shared" si="885"/>
        <v>8127.8</v>
      </c>
      <c r="M141" s="39">
        <f t="shared" si="885"/>
        <v>251.4</v>
      </c>
      <c r="N141" s="39">
        <f t="shared" si="885"/>
        <v>0</v>
      </c>
      <c r="O141" s="39">
        <f t="shared" si="885"/>
        <v>0</v>
      </c>
      <c r="P141" s="39">
        <f t="shared" si="885"/>
        <v>0</v>
      </c>
      <c r="Q141" s="39">
        <f t="shared" si="885"/>
        <v>0</v>
      </c>
      <c r="R141" s="39">
        <f t="shared" si="885"/>
        <v>0</v>
      </c>
      <c r="S141" s="39">
        <f t="shared" si="885"/>
        <v>0</v>
      </c>
      <c r="T141" s="39">
        <f t="shared" si="885"/>
        <v>0</v>
      </c>
      <c r="U141" s="39">
        <f t="shared" si="885"/>
        <v>0</v>
      </c>
      <c r="V141" s="39">
        <f t="shared" si="885"/>
        <v>0</v>
      </c>
      <c r="W141" s="39">
        <f t="shared" si="885"/>
        <v>0</v>
      </c>
      <c r="X141" s="39">
        <f t="shared" si="885"/>
        <v>0</v>
      </c>
      <c r="Y141" s="39">
        <f t="shared" si="885"/>
        <v>57430.299999999996</v>
      </c>
      <c r="Z141" s="39">
        <f t="shared" si="885"/>
        <v>0</v>
      </c>
      <c r="AA141" s="39">
        <f t="shared" si="885"/>
        <v>0</v>
      </c>
      <c r="AB141" s="39">
        <f t="shared" si="885"/>
        <v>57430.299999999996</v>
      </c>
      <c r="AC141" s="39">
        <f t="shared" si="885"/>
        <v>0</v>
      </c>
      <c r="AD141" s="39">
        <f t="shared" si="885"/>
        <v>50887.6</v>
      </c>
      <c r="AE141" s="39">
        <f t="shared" si="885"/>
        <v>0</v>
      </c>
      <c r="AF141" s="39">
        <f t="shared" si="885"/>
        <v>0</v>
      </c>
      <c r="AG141" s="39">
        <f t="shared" si="885"/>
        <v>50887.6</v>
      </c>
      <c r="AH141" s="39">
        <f t="shared" si="885"/>
        <v>0</v>
      </c>
      <c r="AI141" s="39">
        <f t="shared" si="885"/>
        <v>49666.3</v>
      </c>
      <c r="AJ141" s="39">
        <f t="shared" si="885"/>
        <v>0</v>
      </c>
      <c r="AK141" s="39">
        <f t="shared" si="885"/>
        <v>0</v>
      </c>
      <c r="AL141" s="39">
        <f t="shared" si="885"/>
        <v>49666.3</v>
      </c>
      <c r="AM141" s="39">
        <f t="shared" si="885"/>
        <v>0</v>
      </c>
      <c r="AN141" s="39">
        <f t="shared" si="885"/>
        <v>50277</v>
      </c>
      <c r="AO141" s="39">
        <f t="shared" si="885"/>
        <v>0</v>
      </c>
      <c r="AP141" s="39">
        <f t="shared" si="885"/>
        <v>0</v>
      </c>
      <c r="AQ141" s="39">
        <f t="shared" si="885"/>
        <v>50277</v>
      </c>
      <c r="AR141" s="39">
        <f t="shared" si="885"/>
        <v>0</v>
      </c>
      <c r="AS141" s="39">
        <f t="shared" si="885"/>
        <v>0</v>
      </c>
      <c r="AT141" s="39">
        <f t="shared" si="885"/>
        <v>0</v>
      </c>
      <c r="AU141" s="39">
        <f t="shared" si="885"/>
        <v>0</v>
      </c>
      <c r="AV141" s="39">
        <f t="shared" si="885"/>
        <v>0</v>
      </c>
      <c r="AW141" s="39">
        <f t="shared" si="885"/>
        <v>0</v>
      </c>
      <c r="AX141" s="39">
        <f t="shared" si="885"/>
        <v>0</v>
      </c>
      <c r="AY141" s="39">
        <f t="shared" si="885"/>
        <v>0</v>
      </c>
      <c r="AZ141" s="39">
        <f t="shared" si="885"/>
        <v>0</v>
      </c>
      <c r="BA141" s="39">
        <f t="shared" si="885"/>
        <v>0</v>
      </c>
      <c r="BB141" s="39">
        <f t="shared" si="885"/>
        <v>0</v>
      </c>
      <c r="BC141" s="39">
        <f t="shared" si="885"/>
        <v>0</v>
      </c>
      <c r="BD141" s="39">
        <f t="shared" si="885"/>
        <v>0</v>
      </c>
      <c r="BE141" s="39">
        <f t="shared" si="885"/>
        <v>0</v>
      </c>
      <c r="BF141" s="39">
        <f t="shared" si="885"/>
        <v>0</v>
      </c>
      <c r="BG141" s="39">
        <f t="shared" si="885"/>
        <v>0</v>
      </c>
      <c r="BH141" s="39">
        <f t="shared" si="885"/>
        <v>0</v>
      </c>
      <c r="BI141" s="39">
        <f t="shared" si="885"/>
        <v>0</v>
      </c>
      <c r="BJ141" s="39">
        <f t="shared" si="885"/>
        <v>0</v>
      </c>
      <c r="BK141" s="39">
        <f t="shared" si="885"/>
        <v>0</v>
      </c>
      <c r="BL141" s="39">
        <f t="shared" si="885"/>
        <v>0</v>
      </c>
    </row>
    <row r="142" spans="1:64" ht="132" x14ac:dyDescent="0.25">
      <c r="A142" s="28" t="s">
        <v>127</v>
      </c>
      <c r="B142" s="12" t="s">
        <v>148</v>
      </c>
      <c r="C142" s="30" t="s">
        <v>24</v>
      </c>
      <c r="D142" s="30" t="s">
        <v>38</v>
      </c>
      <c r="E142" s="31">
        <f t="shared" ref="E142" si="886">J142+O142+T142+Y142+AD142+AI142+AN142+AS142+AX142</f>
        <v>8379.2000000000007</v>
      </c>
      <c r="F142" s="31">
        <f t="shared" ref="F142" si="887">K142+P142+U142+Z142+AE142+AJ142+AO142+AT142+AY142</f>
        <v>0</v>
      </c>
      <c r="G142" s="31">
        <f t="shared" ref="G142" si="888">L142+Q142+V142+AA142+AF142+AK142+AP142+AU142+AZ142</f>
        <v>8127.8</v>
      </c>
      <c r="H142" s="31">
        <f t="shared" ref="H142" si="889">M142+R142+W142+AB142+AG142+AL142+AQ142+AV142+BA142</f>
        <v>251.4</v>
      </c>
      <c r="I142" s="31">
        <f t="shared" ref="I142" si="890">N142+S142+X142+AC142+AH142+AM142+AR142+AW142+BB142</f>
        <v>0</v>
      </c>
      <c r="J142" s="32">
        <f>SUM(L142:N142)</f>
        <v>8379.2000000000007</v>
      </c>
      <c r="K142" s="40">
        <v>0</v>
      </c>
      <c r="L142" s="49">
        <v>8127.8</v>
      </c>
      <c r="M142" s="32">
        <v>251.4</v>
      </c>
      <c r="N142" s="40">
        <v>0</v>
      </c>
      <c r="O142" s="46">
        <f t="shared" ref="O142" si="891">SUM(P142:S142)</f>
        <v>0</v>
      </c>
      <c r="P142" s="47">
        <v>0</v>
      </c>
      <c r="Q142" s="40">
        <v>0</v>
      </c>
      <c r="R142" s="40">
        <v>0</v>
      </c>
      <c r="S142" s="40">
        <v>0</v>
      </c>
      <c r="T142" s="46">
        <f t="shared" ref="T142" si="892">SUM(U142:X142)</f>
        <v>0</v>
      </c>
      <c r="U142" s="47">
        <v>0</v>
      </c>
      <c r="V142" s="40">
        <v>0</v>
      </c>
      <c r="W142" s="40">
        <v>0</v>
      </c>
      <c r="X142" s="40">
        <v>0</v>
      </c>
      <c r="Y142" s="46">
        <f t="shared" ref="Y142" si="893">SUM(Z142:AC142)</f>
        <v>0</v>
      </c>
      <c r="Z142" s="47">
        <v>0</v>
      </c>
      <c r="AA142" s="40">
        <v>0</v>
      </c>
      <c r="AB142" s="40">
        <v>0</v>
      </c>
      <c r="AC142" s="40">
        <v>0</v>
      </c>
      <c r="AD142" s="46">
        <f t="shared" ref="AD142" si="894">SUM(AE142:AH142)</f>
        <v>0</v>
      </c>
      <c r="AE142" s="47">
        <v>0</v>
      </c>
      <c r="AF142" s="40">
        <v>0</v>
      </c>
      <c r="AG142" s="40">
        <v>0</v>
      </c>
      <c r="AH142" s="40">
        <v>0</v>
      </c>
      <c r="AI142" s="46">
        <f t="shared" ref="AI142" si="895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896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897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898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899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00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33" x14ac:dyDescent="0.25">
      <c r="A143" s="28" t="s">
        <v>329</v>
      </c>
      <c r="B143" s="12" t="s">
        <v>330</v>
      </c>
      <c r="C143" s="30" t="s">
        <v>24</v>
      </c>
      <c r="D143" s="30" t="s">
        <v>24</v>
      </c>
      <c r="E143" s="31">
        <f t="shared" ref="E143" si="901">J143+O143+T143+Y143+AD143+AI143+AN143+AS143+AX143</f>
        <v>208261.2</v>
      </c>
      <c r="F143" s="31">
        <f t="shared" ref="F143" si="902">K143+P143+U143+Z143+AE143+AJ143+AO143+AT143+AY143</f>
        <v>0</v>
      </c>
      <c r="G143" s="31">
        <f t="shared" ref="G143" si="903">L143+Q143+V143+AA143+AF143+AK143+AP143+AU143+AZ143</f>
        <v>0</v>
      </c>
      <c r="H143" s="31">
        <f t="shared" ref="H143" si="904">M143+R143+W143+AB143+AG143+AL143+AQ143+AV143+BA143</f>
        <v>208261.2</v>
      </c>
      <c r="I143" s="31">
        <f t="shared" ref="I143" si="905">N143+S143+X143+AC143+AH143+AM143+AR143+AW143+BB143</f>
        <v>0</v>
      </c>
      <c r="J143" s="50">
        <f>SUM(L143:N143)</f>
        <v>0</v>
      </c>
      <c r="K143" s="40">
        <v>0</v>
      </c>
      <c r="L143" s="53">
        <v>0</v>
      </c>
      <c r="M143" s="53">
        <v>0</v>
      </c>
      <c r="N143" s="40">
        <v>0</v>
      </c>
      <c r="O143" s="46">
        <f t="shared" ref="O143" si="906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46">
        <f t="shared" ref="T143" si="907">SUM(U143:X143)</f>
        <v>0</v>
      </c>
      <c r="U143" s="47">
        <v>0</v>
      </c>
      <c r="V143" s="40">
        <v>0</v>
      </c>
      <c r="W143" s="40">
        <v>0</v>
      </c>
      <c r="X143" s="40">
        <v>0</v>
      </c>
      <c r="Y143" s="44">
        <f t="shared" ref="Y143" si="908">SUM(Z143:AC143)</f>
        <v>57430.299999999996</v>
      </c>
      <c r="Z143" s="47">
        <v>0</v>
      </c>
      <c r="AA143" s="40">
        <v>0</v>
      </c>
      <c r="AB143" s="41">
        <f>50980.7+6449.6</f>
        <v>57430.299999999996</v>
      </c>
      <c r="AC143" s="40">
        <v>0</v>
      </c>
      <c r="AD143" s="48">
        <f t="shared" ref="AD143" si="909">SUM(AE143:AH143)</f>
        <v>50887.6</v>
      </c>
      <c r="AE143" s="47">
        <v>0</v>
      </c>
      <c r="AF143" s="40">
        <v>0</v>
      </c>
      <c r="AG143" s="41">
        <v>50887.6</v>
      </c>
      <c r="AH143" s="40">
        <v>0</v>
      </c>
      <c r="AI143" s="48">
        <f t="shared" ref="AI143" si="910">SUM(AJ143:AM143)</f>
        <v>49666.3</v>
      </c>
      <c r="AJ143" s="47">
        <v>0</v>
      </c>
      <c r="AK143" s="40">
        <v>0</v>
      </c>
      <c r="AL143" s="41">
        <v>49666.3</v>
      </c>
      <c r="AM143" s="40">
        <v>0</v>
      </c>
      <c r="AN143" s="60">
        <f t="shared" ref="AN143" si="911">SUM(AO143:AR143)</f>
        <v>50277</v>
      </c>
      <c r="AO143" s="47">
        <v>0</v>
      </c>
      <c r="AP143" s="40">
        <v>0</v>
      </c>
      <c r="AQ143" s="41">
        <v>50277</v>
      </c>
      <c r="AR143" s="40">
        <v>0</v>
      </c>
      <c r="AS143" s="46">
        <f t="shared" ref="AS143" si="912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13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14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5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31.5" customHeight="1" x14ac:dyDescent="0.25">
      <c r="A144" s="28" t="s">
        <v>90</v>
      </c>
      <c r="B144" s="86" t="s">
        <v>128</v>
      </c>
      <c r="C144" s="86"/>
      <c r="D144" s="86"/>
      <c r="E144" s="39">
        <f>SUM(E145)</f>
        <v>7973.5</v>
      </c>
      <c r="F144" s="39">
        <f t="shared" ref="F144:BL144" si="916">SUM(F145)</f>
        <v>0</v>
      </c>
      <c r="G144" s="39">
        <f>SUM(G145)</f>
        <v>0</v>
      </c>
      <c r="H144" s="39">
        <f>SUM(H145)</f>
        <v>7893.8</v>
      </c>
      <c r="I144" s="39">
        <f>SUM(I145)</f>
        <v>79.7</v>
      </c>
      <c r="J144" s="39">
        <f>SUM(J145)</f>
        <v>7973.5</v>
      </c>
      <c r="K144" s="39">
        <f t="shared" si="916"/>
        <v>0</v>
      </c>
      <c r="L144" s="39">
        <f>SUM(L145)</f>
        <v>0</v>
      </c>
      <c r="M144" s="39">
        <f>SUM(M145)</f>
        <v>7893.8</v>
      </c>
      <c r="N144" s="39">
        <f t="shared" si="916"/>
        <v>79.7</v>
      </c>
      <c r="O144" s="39">
        <f t="shared" si="916"/>
        <v>0</v>
      </c>
      <c r="P144" s="39">
        <f t="shared" si="916"/>
        <v>0</v>
      </c>
      <c r="Q144" s="39">
        <f t="shared" si="916"/>
        <v>0</v>
      </c>
      <c r="R144" s="39">
        <f t="shared" si="916"/>
        <v>0</v>
      </c>
      <c r="S144" s="39">
        <f t="shared" si="916"/>
        <v>0</v>
      </c>
      <c r="T144" s="39">
        <f t="shared" si="916"/>
        <v>0</v>
      </c>
      <c r="U144" s="39">
        <f t="shared" si="916"/>
        <v>0</v>
      </c>
      <c r="V144" s="39">
        <f t="shared" si="916"/>
        <v>0</v>
      </c>
      <c r="W144" s="39">
        <f t="shared" si="916"/>
        <v>0</v>
      </c>
      <c r="X144" s="39">
        <f t="shared" si="916"/>
        <v>0</v>
      </c>
      <c r="Y144" s="39">
        <f t="shared" si="916"/>
        <v>0</v>
      </c>
      <c r="Z144" s="39">
        <f t="shared" si="916"/>
        <v>0</v>
      </c>
      <c r="AA144" s="39">
        <f t="shared" si="916"/>
        <v>0</v>
      </c>
      <c r="AB144" s="39">
        <f t="shared" si="916"/>
        <v>0</v>
      </c>
      <c r="AC144" s="39">
        <f t="shared" si="916"/>
        <v>0</v>
      </c>
      <c r="AD144" s="39">
        <f t="shared" si="916"/>
        <v>0</v>
      </c>
      <c r="AE144" s="39">
        <f t="shared" si="916"/>
        <v>0</v>
      </c>
      <c r="AF144" s="39">
        <f t="shared" si="916"/>
        <v>0</v>
      </c>
      <c r="AG144" s="39">
        <f t="shared" si="916"/>
        <v>0</v>
      </c>
      <c r="AH144" s="39">
        <f t="shared" si="916"/>
        <v>0</v>
      </c>
      <c r="AI144" s="39">
        <f t="shared" si="916"/>
        <v>0</v>
      </c>
      <c r="AJ144" s="39">
        <f t="shared" si="916"/>
        <v>0</v>
      </c>
      <c r="AK144" s="39">
        <f t="shared" si="916"/>
        <v>0</v>
      </c>
      <c r="AL144" s="39">
        <f t="shared" si="916"/>
        <v>0</v>
      </c>
      <c r="AM144" s="39">
        <f t="shared" si="916"/>
        <v>0</v>
      </c>
      <c r="AN144" s="39">
        <f t="shared" si="916"/>
        <v>0</v>
      </c>
      <c r="AO144" s="39">
        <f t="shared" si="916"/>
        <v>0</v>
      </c>
      <c r="AP144" s="39">
        <f t="shared" si="916"/>
        <v>0</v>
      </c>
      <c r="AQ144" s="39">
        <f t="shared" si="916"/>
        <v>0</v>
      </c>
      <c r="AR144" s="39">
        <f t="shared" si="916"/>
        <v>0</v>
      </c>
      <c r="AS144" s="39">
        <f t="shared" si="916"/>
        <v>0</v>
      </c>
      <c r="AT144" s="39">
        <f t="shared" si="916"/>
        <v>0</v>
      </c>
      <c r="AU144" s="39">
        <f t="shared" si="916"/>
        <v>0</v>
      </c>
      <c r="AV144" s="39">
        <f t="shared" si="916"/>
        <v>0</v>
      </c>
      <c r="AW144" s="39">
        <f t="shared" si="916"/>
        <v>0</v>
      </c>
      <c r="AX144" s="39">
        <f t="shared" si="916"/>
        <v>0</v>
      </c>
      <c r="AY144" s="39">
        <f t="shared" si="916"/>
        <v>0</v>
      </c>
      <c r="AZ144" s="39">
        <f t="shared" si="916"/>
        <v>0</v>
      </c>
      <c r="BA144" s="39">
        <f t="shared" si="916"/>
        <v>0</v>
      </c>
      <c r="BB144" s="39">
        <f t="shared" si="916"/>
        <v>0</v>
      </c>
      <c r="BC144" s="39">
        <f t="shared" si="916"/>
        <v>0</v>
      </c>
      <c r="BD144" s="39">
        <f t="shared" si="916"/>
        <v>0</v>
      </c>
      <c r="BE144" s="39">
        <f t="shared" si="916"/>
        <v>0</v>
      </c>
      <c r="BF144" s="39">
        <f t="shared" si="916"/>
        <v>0</v>
      </c>
      <c r="BG144" s="39">
        <f t="shared" si="916"/>
        <v>0</v>
      </c>
      <c r="BH144" s="39">
        <f t="shared" si="916"/>
        <v>0</v>
      </c>
      <c r="BI144" s="39">
        <f t="shared" si="916"/>
        <v>0</v>
      </c>
      <c r="BJ144" s="39">
        <f t="shared" si="916"/>
        <v>0</v>
      </c>
      <c r="BK144" s="39">
        <f t="shared" si="916"/>
        <v>0</v>
      </c>
      <c r="BL144" s="39">
        <f t="shared" si="916"/>
        <v>0</v>
      </c>
    </row>
    <row r="145" spans="1:64" ht="49.5" x14ac:dyDescent="0.25">
      <c r="A145" s="28" t="s">
        <v>91</v>
      </c>
      <c r="B145" s="12" t="s">
        <v>102</v>
      </c>
      <c r="C145" s="30" t="s">
        <v>24</v>
      </c>
      <c r="D145" s="30" t="s">
        <v>94</v>
      </c>
      <c r="E145" s="31">
        <f t="shared" ref="E145" si="917">J145+O145+T145+Y145+AD145+AI145+AN145+AS145+AX145</f>
        <v>7973.5</v>
      </c>
      <c r="F145" s="31">
        <f t="shared" ref="F145" si="918"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7893.8</v>
      </c>
      <c r="I145" s="31">
        <f t="shared" ref="I145" si="919">N145+S145+X145+AC145+AH145+AM145+AR145+AW145+BB145</f>
        <v>79.7</v>
      </c>
      <c r="J145" s="32">
        <f>SUM(L145:N145)</f>
        <v>7973.5</v>
      </c>
      <c r="K145" s="40">
        <v>0</v>
      </c>
      <c r="L145" s="40">
        <v>0</v>
      </c>
      <c r="M145" s="32">
        <f>7960-66.2</f>
        <v>7893.8</v>
      </c>
      <c r="N145" s="25">
        <f>80.4-0.7</f>
        <v>79.7</v>
      </c>
      <c r="O145" s="46">
        <f t="shared" ref="O145" si="920"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 t="shared" ref="T145" si="921"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6">
        <f t="shared" ref="Y145" si="922">SUM(Z145:AC145)</f>
        <v>0</v>
      </c>
      <c r="Z145" s="47">
        <v>0</v>
      </c>
      <c r="AA145" s="40">
        <v>0</v>
      </c>
      <c r="AB145" s="40">
        <v>0</v>
      </c>
      <c r="AC145" s="40">
        <v>0</v>
      </c>
      <c r="AD145" s="46">
        <f t="shared" ref="AD145" si="923"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 t="shared" ref="AI145" si="924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25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26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27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28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29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31.5" customHeight="1" x14ac:dyDescent="0.25">
      <c r="A146" s="28" t="s">
        <v>221</v>
      </c>
      <c r="B146" s="86" t="s">
        <v>334</v>
      </c>
      <c r="C146" s="86"/>
      <c r="D146" s="86"/>
      <c r="E146" s="39">
        <f>SUM(E147:E151)</f>
        <v>120360.7</v>
      </c>
      <c r="F146" s="39">
        <f>SUM(F147:F151)</f>
        <v>0</v>
      </c>
      <c r="G146" s="39">
        <f>SUM(G147:G151)</f>
        <v>0</v>
      </c>
      <c r="H146" s="39">
        <f>SUM(H147:H151)</f>
        <v>120360.7</v>
      </c>
      <c r="I146" s="39">
        <f>SUM(I147:I151)</f>
        <v>0</v>
      </c>
      <c r="J146" s="39">
        <f>SUM(J147:J151)</f>
        <v>0</v>
      </c>
      <c r="K146" s="39">
        <f>SUM(K147:K151)</f>
        <v>0</v>
      </c>
      <c r="L146" s="39">
        <f>SUM(L147:L151)</f>
        <v>0</v>
      </c>
      <c r="M146" s="39">
        <f>SUM(M147:M151)</f>
        <v>0</v>
      </c>
      <c r="N146" s="39">
        <f>SUM(N147:N151)</f>
        <v>0</v>
      </c>
      <c r="O146" s="39">
        <f>SUM(O147:O151)</f>
        <v>0</v>
      </c>
      <c r="P146" s="39">
        <f>SUM(P147:P151)</f>
        <v>0</v>
      </c>
      <c r="Q146" s="39">
        <f>SUM(Q147:Q151)</f>
        <v>0</v>
      </c>
      <c r="R146" s="39">
        <f>SUM(R147:R151)</f>
        <v>0</v>
      </c>
      <c r="S146" s="39">
        <f>SUM(S147:S151)</f>
        <v>0</v>
      </c>
      <c r="T146" s="39">
        <f>SUM(T147:T151)</f>
        <v>15200.2</v>
      </c>
      <c r="U146" s="39">
        <f>SUM(U147:U151)</f>
        <v>0</v>
      </c>
      <c r="V146" s="39">
        <f>SUM(V147:V151)</f>
        <v>0</v>
      </c>
      <c r="W146" s="39">
        <f>SUM(W147:W151)</f>
        <v>15200.2</v>
      </c>
      <c r="X146" s="39">
        <f>SUM(X147:X151)</f>
        <v>0</v>
      </c>
      <c r="Y146" s="39">
        <f>SUM(Y147:Y151)</f>
        <v>8903.9</v>
      </c>
      <c r="Z146" s="39">
        <f>SUM(Z147:Z151)</f>
        <v>0</v>
      </c>
      <c r="AA146" s="39">
        <f>SUM(AA147:AA151)</f>
        <v>0</v>
      </c>
      <c r="AB146" s="39">
        <f>SUM(AB147:AB151)</f>
        <v>8903.9</v>
      </c>
      <c r="AC146" s="39">
        <f>SUM(AC147:AC151)</f>
        <v>0</v>
      </c>
      <c r="AD146" s="39">
        <f>SUM(AD147:AD151)</f>
        <v>96256.6</v>
      </c>
      <c r="AE146" s="39">
        <f>SUM(AE147:AE151)</f>
        <v>0</v>
      </c>
      <c r="AF146" s="39">
        <f>SUM(AF147:AF151)</f>
        <v>0</v>
      </c>
      <c r="AG146" s="39">
        <f>SUM(AG147:AG151)</f>
        <v>96256.6</v>
      </c>
      <c r="AH146" s="39">
        <f>SUM(AH147:AH151)</f>
        <v>0</v>
      </c>
      <c r="AI146" s="39">
        <f>SUM(AI147:AI151)</f>
        <v>0</v>
      </c>
      <c r="AJ146" s="39">
        <f>SUM(AJ147:AJ151)</f>
        <v>0</v>
      </c>
      <c r="AK146" s="39">
        <f>SUM(AK147:AK151)</f>
        <v>0</v>
      </c>
      <c r="AL146" s="39">
        <f>SUM(AL147:AL151)</f>
        <v>0</v>
      </c>
      <c r="AM146" s="39">
        <f>SUM(AM147:AM151)</f>
        <v>0</v>
      </c>
      <c r="AN146" s="39">
        <f>SUM(AN147:AN151)</f>
        <v>0</v>
      </c>
      <c r="AO146" s="39">
        <f>SUM(AO147:AO151)</f>
        <v>0</v>
      </c>
      <c r="AP146" s="39">
        <f>SUM(AP147:AP151)</f>
        <v>0</v>
      </c>
      <c r="AQ146" s="39">
        <f>SUM(AQ147:AQ151)</f>
        <v>0</v>
      </c>
      <c r="AR146" s="39">
        <f>SUM(AR147:AR151)</f>
        <v>0</v>
      </c>
      <c r="AS146" s="39">
        <f>SUM(AS147:AS151)</f>
        <v>0</v>
      </c>
      <c r="AT146" s="39">
        <f>SUM(AT147:AT151)</f>
        <v>0</v>
      </c>
      <c r="AU146" s="39">
        <f>SUM(AU147:AU151)</f>
        <v>0</v>
      </c>
      <c r="AV146" s="39">
        <f>SUM(AV147:AV151)</f>
        <v>0</v>
      </c>
      <c r="AW146" s="39">
        <f>SUM(AW147:AW151)</f>
        <v>0</v>
      </c>
      <c r="AX146" s="39">
        <f>SUM(AX147:AX151)</f>
        <v>0</v>
      </c>
      <c r="AY146" s="39">
        <f>SUM(AY147:AY151)</f>
        <v>0</v>
      </c>
      <c r="AZ146" s="39">
        <f>SUM(AZ147:AZ151)</f>
        <v>0</v>
      </c>
      <c r="BA146" s="39">
        <f>SUM(BA147:BA151)</f>
        <v>0</v>
      </c>
      <c r="BB146" s="39">
        <f>SUM(BB147:BB151)</f>
        <v>0</v>
      </c>
      <c r="BC146" s="39">
        <f>SUM(BC147:BC151)</f>
        <v>0</v>
      </c>
      <c r="BD146" s="39">
        <f>SUM(BD147:BD151)</f>
        <v>0</v>
      </c>
      <c r="BE146" s="39">
        <f>SUM(BE147:BE151)</f>
        <v>0</v>
      </c>
      <c r="BF146" s="39">
        <f>SUM(BF147:BF151)</f>
        <v>0</v>
      </c>
      <c r="BG146" s="39">
        <f>SUM(BG147:BG151)</f>
        <v>0</v>
      </c>
      <c r="BH146" s="39">
        <f>SUM(BH147:BH151)</f>
        <v>0</v>
      </c>
      <c r="BI146" s="39">
        <f>SUM(BI147:BI151)</f>
        <v>0</v>
      </c>
      <c r="BJ146" s="39">
        <f>SUM(BJ147:BJ151)</f>
        <v>0</v>
      </c>
      <c r="BK146" s="39">
        <f>SUM(BK147:BK151)</f>
        <v>0</v>
      </c>
      <c r="BL146" s="39">
        <f>SUM(BL147:BL151)</f>
        <v>0</v>
      </c>
    </row>
    <row r="147" spans="1:64" ht="63.75" customHeight="1" x14ac:dyDescent="0.25">
      <c r="A147" s="28" t="s">
        <v>222</v>
      </c>
      <c r="B147" s="12" t="s">
        <v>296</v>
      </c>
      <c r="C147" s="30" t="s">
        <v>24</v>
      </c>
      <c r="D147" s="30" t="s">
        <v>94</v>
      </c>
      <c r="E147" s="31">
        <f t="shared" ref="E147" si="930">J147+O147+T147+Y147+AD147+AI147+AN147+AS147+AX147</f>
        <v>26711.699999999997</v>
      </c>
      <c r="F147" s="31">
        <f t="shared" ref="F147" si="931">K147+P147+U147+Z147+AE147+AJ147+AO147+AT147+AY147</f>
        <v>0</v>
      </c>
      <c r="G147" s="31">
        <f t="shared" ref="G147:H151" si="932">L147+Q147+V147+AA147+AF147+AK147+AP147+AU147+AZ147</f>
        <v>0</v>
      </c>
      <c r="H147" s="31">
        <f t="shared" si="932"/>
        <v>26711.699999999997</v>
      </c>
      <c r="I147" s="31">
        <f t="shared" ref="I147" si="933">N147+S147+X147+AC147+AH147+AM147+AR147+AW147+BB147</f>
        <v>0</v>
      </c>
      <c r="J147" s="53">
        <f>SUM(L147:N147)</f>
        <v>0</v>
      </c>
      <c r="K147" s="40">
        <v>0</v>
      </c>
      <c r="L147" s="40">
        <v>0</v>
      </c>
      <c r="M147" s="53">
        <v>0</v>
      </c>
      <c r="N147" s="53">
        <v>0</v>
      </c>
      <c r="O147" s="46">
        <f t="shared" ref="O147" si="934">SUM(P147:S147)</f>
        <v>0</v>
      </c>
      <c r="P147" s="47">
        <v>0</v>
      </c>
      <c r="Q147" s="40">
        <v>0</v>
      </c>
      <c r="R147" s="40">
        <v>0</v>
      </c>
      <c r="S147" s="40">
        <v>0</v>
      </c>
      <c r="T147" s="48">
        <f t="shared" ref="T147" si="935">SUM(U147:X147)</f>
        <v>8903.9</v>
      </c>
      <c r="U147" s="47">
        <v>0</v>
      </c>
      <c r="V147" s="40">
        <v>0</v>
      </c>
      <c r="W147" s="41">
        <v>8903.9</v>
      </c>
      <c r="X147" s="40">
        <v>0</v>
      </c>
      <c r="Y147" s="48">
        <f t="shared" ref="Y147" si="936">SUM(Z147:AC147)</f>
        <v>8903.9</v>
      </c>
      <c r="Z147" s="47">
        <v>0</v>
      </c>
      <c r="AA147" s="40">
        <v>0</v>
      </c>
      <c r="AB147" s="41">
        <v>8903.9</v>
      </c>
      <c r="AC147" s="40">
        <v>0</v>
      </c>
      <c r="AD147" s="48">
        <f t="shared" ref="AD147" si="937">SUM(AE147:AH147)</f>
        <v>8903.9</v>
      </c>
      <c r="AE147" s="47">
        <v>0</v>
      </c>
      <c r="AF147" s="40">
        <v>0</v>
      </c>
      <c r="AG147" s="41">
        <v>8903.9</v>
      </c>
      <c r="AH147" s="40">
        <v>0</v>
      </c>
      <c r="AI147" s="46">
        <f t="shared" ref="AI147" si="938">SUM(AJ147:AM147)</f>
        <v>0</v>
      </c>
      <c r="AJ147" s="47">
        <v>0</v>
      </c>
      <c r="AK147" s="40">
        <v>0</v>
      </c>
      <c r="AL147" s="40">
        <v>0</v>
      </c>
      <c r="AM147" s="40">
        <v>0</v>
      </c>
      <c r="AN147" s="46">
        <f t="shared" ref="AN147" si="939">SUM(AO147:AR147)</f>
        <v>0</v>
      </c>
      <c r="AO147" s="47">
        <v>0</v>
      </c>
      <c r="AP147" s="40">
        <v>0</v>
      </c>
      <c r="AQ147" s="40">
        <v>0</v>
      </c>
      <c r="AR147" s="40">
        <v>0</v>
      </c>
      <c r="AS147" s="46">
        <f t="shared" ref="AS147" si="940">SUM(AT147:AW147)</f>
        <v>0</v>
      </c>
      <c r="AT147" s="47">
        <v>0</v>
      </c>
      <c r="AU147" s="40">
        <v>0</v>
      </c>
      <c r="AV147" s="40">
        <v>0</v>
      </c>
      <c r="AW147" s="40">
        <v>0</v>
      </c>
      <c r="AX147" s="46">
        <f t="shared" ref="AX147" si="941">SUM(AY147:BB147)</f>
        <v>0</v>
      </c>
      <c r="AY147" s="47">
        <v>0</v>
      </c>
      <c r="AZ147" s="40">
        <v>0</v>
      </c>
      <c r="BA147" s="40">
        <v>0</v>
      </c>
      <c r="BB147" s="40">
        <v>0</v>
      </c>
      <c r="BC147" s="46">
        <f t="shared" ref="BC147" si="942">SUM(BD147:BG147)</f>
        <v>0</v>
      </c>
      <c r="BD147" s="47">
        <v>0</v>
      </c>
      <c r="BE147" s="40">
        <v>0</v>
      </c>
      <c r="BF147" s="40">
        <v>0</v>
      </c>
      <c r="BG147" s="40">
        <v>0</v>
      </c>
      <c r="BH147" s="46">
        <f t="shared" ref="BH147" si="943">SUM(BI147:BL147)</f>
        <v>0</v>
      </c>
      <c r="BI147" s="47">
        <v>0</v>
      </c>
      <c r="BJ147" s="40">
        <v>0</v>
      </c>
      <c r="BK147" s="40">
        <v>0</v>
      </c>
      <c r="BL147" s="40">
        <v>0</v>
      </c>
    </row>
    <row r="148" spans="1:64" ht="49.5" x14ac:dyDescent="0.25">
      <c r="A148" s="28" t="s">
        <v>289</v>
      </c>
      <c r="B148" s="12" t="s">
        <v>291</v>
      </c>
      <c r="C148" s="30" t="s">
        <v>24</v>
      </c>
      <c r="D148" s="30" t="s">
        <v>94</v>
      </c>
      <c r="E148" s="31">
        <f t="shared" ref="E148" si="944">J148+O148+T148+Y148+AD148+AI148+AN148+AS148+AX148</f>
        <v>6296.3</v>
      </c>
      <c r="F148" s="31">
        <f t="shared" ref="F148" si="945">K148+P148+U148+Z148+AE148+AJ148+AO148+AT148+AY148</f>
        <v>0</v>
      </c>
      <c r="G148" s="31">
        <f t="shared" si="932"/>
        <v>0</v>
      </c>
      <c r="H148" s="31">
        <f t="shared" si="932"/>
        <v>6296.3</v>
      </c>
      <c r="I148" s="31">
        <f t="shared" ref="I148" si="946">N148+S148+X148+AC148+AH148+AM148+AR148+AW148+BB148</f>
        <v>0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47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8">
        <f t="shared" ref="T148" si="948">SUM(U148:X148)</f>
        <v>6296.3</v>
      </c>
      <c r="U148" s="47">
        <v>0</v>
      </c>
      <c r="V148" s="40">
        <v>0</v>
      </c>
      <c r="W148" s="41">
        <f>9074.6-2778.3</f>
        <v>6296.3</v>
      </c>
      <c r="X148" s="40">
        <v>0</v>
      </c>
      <c r="Y148" s="60">
        <f t="shared" ref="Y148" si="949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50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51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52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53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54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55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56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87" customHeight="1" x14ac:dyDescent="0.25">
      <c r="A149" s="28" t="s">
        <v>290</v>
      </c>
      <c r="B149" s="12" t="s">
        <v>328</v>
      </c>
      <c r="C149" s="30" t="s">
        <v>24</v>
      </c>
      <c r="D149" s="30" t="s">
        <v>56</v>
      </c>
      <c r="E149" s="31">
        <f t="shared" ref="E149:I150" si="957">J149+O149+T149+Y149+AD149+AI149+AN149+AS149+AX149</f>
        <v>2352.6999999999998</v>
      </c>
      <c r="F149" s="31">
        <f t="shared" si="957"/>
        <v>0</v>
      </c>
      <c r="G149" s="31">
        <f t="shared" si="957"/>
        <v>0</v>
      </c>
      <c r="H149" s="31">
        <f t="shared" si="957"/>
        <v>2352.6999999999998</v>
      </c>
      <c r="I149" s="31">
        <f t="shared" si="957"/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8">
        <f>SUM(Z149:AC149)</f>
        <v>0</v>
      </c>
      <c r="Z149" s="47">
        <v>0</v>
      </c>
      <c r="AA149" s="40">
        <v>0</v>
      </c>
      <c r="AB149" s="41">
        <f>10141.5-10141.5</f>
        <v>0</v>
      </c>
      <c r="AC149" s="40">
        <v>0</v>
      </c>
      <c r="AD149" s="48">
        <f>SUM(AE149:AH149)</f>
        <v>2352.6999999999998</v>
      </c>
      <c r="AE149" s="47">
        <v>0</v>
      </c>
      <c r="AF149" s="40">
        <v>0</v>
      </c>
      <c r="AG149" s="41">
        <v>2352.6999999999998</v>
      </c>
      <c r="AH149" s="40">
        <v>0</v>
      </c>
      <c r="AI149" s="46">
        <f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6.75" customHeight="1" x14ac:dyDescent="0.25">
      <c r="A150" s="28" t="s">
        <v>331</v>
      </c>
      <c r="B150" s="12" t="s">
        <v>342</v>
      </c>
      <c r="C150" s="30" t="s">
        <v>24</v>
      </c>
      <c r="D150" s="30" t="s">
        <v>94</v>
      </c>
      <c r="E150" s="31">
        <f t="shared" si="957"/>
        <v>45000</v>
      </c>
      <c r="F150" s="31">
        <f t="shared" si="957"/>
        <v>0</v>
      </c>
      <c r="G150" s="31">
        <f t="shared" si="957"/>
        <v>0</v>
      </c>
      <c r="H150" s="31">
        <f t="shared" si="957"/>
        <v>45000</v>
      </c>
      <c r="I150" s="31">
        <f t="shared" si="957"/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8">
        <f>SUM(Z150:AC150)</f>
        <v>0</v>
      </c>
      <c r="Z150" s="47">
        <v>0</v>
      </c>
      <c r="AA150" s="40">
        <v>0</v>
      </c>
      <c r="AB150" s="41">
        <f>45000-45000</f>
        <v>0</v>
      </c>
      <c r="AC150" s="40">
        <v>0</v>
      </c>
      <c r="AD150" s="48">
        <f>SUM(AE150:AH150)</f>
        <v>45000</v>
      </c>
      <c r="AE150" s="47">
        <v>0</v>
      </c>
      <c r="AF150" s="40">
        <v>0</v>
      </c>
      <c r="AG150" s="41">
        <v>45000</v>
      </c>
      <c r="AH150" s="40">
        <v>0</v>
      </c>
      <c r="AI150" s="46">
        <f>SUM(AJ150:AM150)</f>
        <v>0</v>
      </c>
      <c r="AJ150" s="47">
        <v>0</v>
      </c>
      <c r="AK150" s="40">
        <v>0</v>
      </c>
      <c r="AL150" s="40">
        <v>0</v>
      </c>
      <c r="AM150" s="40">
        <v>0</v>
      </c>
      <c r="AN150" s="46">
        <f>SUM(AO150:AR150)</f>
        <v>0</v>
      </c>
      <c r="AO150" s="47">
        <v>0</v>
      </c>
      <c r="AP150" s="40">
        <v>0</v>
      </c>
      <c r="AQ150" s="40">
        <v>0</v>
      </c>
      <c r="AR150" s="40">
        <v>0</v>
      </c>
      <c r="AS150" s="46">
        <f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50.25" customHeight="1" x14ac:dyDescent="0.25">
      <c r="A151" s="28" t="s">
        <v>341</v>
      </c>
      <c r="B151" s="12" t="s">
        <v>223</v>
      </c>
      <c r="C151" s="30" t="s">
        <v>24</v>
      </c>
      <c r="D151" s="30" t="s">
        <v>24</v>
      </c>
      <c r="E151" s="31">
        <f t="shared" ref="E151:F151" si="958">J151+O151+T151+Y151+AD151+AI151+AN151+AS151+AX151</f>
        <v>40000</v>
      </c>
      <c r="F151" s="31">
        <f t="shared" si="958"/>
        <v>0</v>
      </c>
      <c r="G151" s="31">
        <f t="shared" si="932"/>
        <v>0</v>
      </c>
      <c r="H151" s="31">
        <f t="shared" si="932"/>
        <v>40000</v>
      </c>
      <c r="I151" s="31">
        <f t="shared" ref="I151" si="959">N151+S151+X151+AC151+AH151+AM151+AR151+AW151+BB151</f>
        <v>0</v>
      </c>
      <c r="J151" s="53">
        <f>SUM(L151:N151)</f>
        <v>0</v>
      </c>
      <c r="K151" s="40">
        <v>0</v>
      </c>
      <c r="L151" s="40">
        <v>0</v>
      </c>
      <c r="M151" s="53">
        <v>0</v>
      </c>
      <c r="N151" s="53">
        <v>0</v>
      </c>
      <c r="O151" s="46">
        <f t="shared" ref="O151" si="960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961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8">
        <f t="shared" ref="Y151" si="962">SUM(Z151:AC151)</f>
        <v>0</v>
      </c>
      <c r="Z151" s="47">
        <v>0</v>
      </c>
      <c r="AA151" s="40">
        <v>0</v>
      </c>
      <c r="AB151" s="41">
        <f>45000-45000</f>
        <v>0</v>
      </c>
      <c r="AC151" s="40">
        <v>0</v>
      </c>
      <c r="AD151" s="48">
        <f t="shared" ref="AD151" si="963">SUM(AE151:AH151)</f>
        <v>40000</v>
      </c>
      <c r="AE151" s="47">
        <v>0</v>
      </c>
      <c r="AF151" s="40">
        <v>0</v>
      </c>
      <c r="AG151" s="41">
        <v>40000</v>
      </c>
      <c r="AH151" s="40">
        <v>0</v>
      </c>
      <c r="AI151" s="46">
        <f t="shared" ref="AI151" si="964">SUM(AJ151:AM151)</f>
        <v>0</v>
      </c>
      <c r="AJ151" s="47">
        <v>0</v>
      </c>
      <c r="AK151" s="40">
        <v>0</v>
      </c>
      <c r="AL151" s="40">
        <v>0</v>
      </c>
      <c r="AM151" s="40">
        <v>0</v>
      </c>
      <c r="AN151" s="46">
        <f t="shared" ref="AN151" si="965">SUM(AO151:AR151)</f>
        <v>0</v>
      </c>
      <c r="AO151" s="47">
        <v>0</v>
      </c>
      <c r="AP151" s="40">
        <v>0</v>
      </c>
      <c r="AQ151" s="40">
        <v>0</v>
      </c>
      <c r="AR151" s="40">
        <v>0</v>
      </c>
      <c r="AS151" s="46">
        <f t="shared" ref="AS151" si="966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967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968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969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319</v>
      </c>
      <c r="B152" s="86" t="s">
        <v>321</v>
      </c>
      <c r="C152" s="86"/>
      <c r="D152" s="86"/>
      <c r="E152" s="39">
        <f t="shared" ref="E152:AJ152" si="970">SUM(E153:E153)</f>
        <v>815.5</v>
      </c>
      <c r="F152" s="39">
        <f t="shared" si="970"/>
        <v>0</v>
      </c>
      <c r="G152" s="39">
        <f t="shared" si="970"/>
        <v>766.9</v>
      </c>
      <c r="H152" s="39">
        <f t="shared" si="970"/>
        <v>40.4</v>
      </c>
      <c r="I152" s="39">
        <f t="shared" si="970"/>
        <v>8.1999999999999993</v>
      </c>
      <c r="J152" s="39">
        <f t="shared" si="970"/>
        <v>0</v>
      </c>
      <c r="K152" s="39">
        <f t="shared" si="970"/>
        <v>0</v>
      </c>
      <c r="L152" s="39">
        <f t="shared" si="970"/>
        <v>0</v>
      </c>
      <c r="M152" s="39">
        <f t="shared" si="970"/>
        <v>0</v>
      </c>
      <c r="N152" s="39">
        <f t="shared" si="970"/>
        <v>0</v>
      </c>
      <c r="O152" s="39">
        <f t="shared" si="970"/>
        <v>0</v>
      </c>
      <c r="P152" s="39">
        <f t="shared" si="970"/>
        <v>0</v>
      </c>
      <c r="Q152" s="39">
        <f t="shared" si="970"/>
        <v>0</v>
      </c>
      <c r="R152" s="39">
        <f t="shared" si="970"/>
        <v>0</v>
      </c>
      <c r="S152" s="39">
        <f t="shared" si="970"/>
        <v>0</v>
      </c>
      <c r="T152" s="39">
        <f t="shared" si="970"/>
        <v>815.5</v>
      </c>
      <c r="U152" s="39">
        <f t="shared" si="970"/>
        <v>0</v>
      </c>
      <c r="V152" s="39">
        <f t="shared" si="970"/>
        <v>766.9</v>
      </c>
      <c r="W152" s="39">
        <f t="shared" si="970"/>
        <v>40.4</v>
      </c>
      <c r="X152" s="39">
        <f t="shared" si="970"/>
        <v>8.1999999999999993</v>
      </c>
      <c r="Y152" s="39">
        <f t="shared" si="970"/>
        <v>0</v>
      </c>
      <c r="Z152" s="39">
        <f t="shared" si="970"/>
        <v>0</v>
      </c>
      <c r="AA152" s="39">
        <f t="shared" si="970"/>
        <v>0</v>
      </c>
      <c r="AB152" s="39">
        <f t="shared" si="970"/>
        <v>0</v>
      </c>
      <c r="AC152" s="39">
        <f t="shared" si="970"/>
        <v>0</v>
      </c>
      <c r="AD152" s="39">
        <f t="shared" si="970"/>
        <v>0</v>
      </c>
      <c r="AE152" s="39">
        <f t="shared" si="970"/>
        <v>0</v>
      </c>
      <c r="AF152" s="39">
        <f t="shared" si="970"/>
        <v>0</v>
      </c>
      <c r="AG152" s="39">
        <f t="shared" si="970"/>
        <v>0</v>
      </c>
      <c r="AH152" s="39">
        <f t="shared" si="970"/>
        <v>0</v>
      </c>
      <c r="AI152" s="39">
        <f t="shared" si="970"/>
        <v>0</v>
      </c>
      <c r="AJ152" s="39">
        <f t="shared" si="970"/>
        <v>0</v>
      </c>
      <c r="AK152" s="39">
        <f t="shared" ref="AK152:BL152" si="971">SUM(AK153:AK153)</f>
        <v>0</v>
      </c>
      <c r="AL152" s="39">
        <f t="shared" si="971"/>
        <v>0</v>
      </c>
      <c r="AM152" s="39">
        <f t="shared" si="971"/>
        <v>0</v>
      </c>
      <c r="AN152" s="39">
        <f t="shared" si="971"/>
        <v>0</v>
      </c>
      <c r="AO152" s="39">
        <f t="shared" si="971"/>
        <v>0</v>
      </c>
      <c r="AP152" s="39">
        <f t="shared" si="971"/>
        <v>0</v>
      </c>
      <c r="AQ152" s="39">
        <f t="shared" si="971"/>
        <v>0</v>
      </c>
      <c r="AR152" s="39">
        <f t="shared" si="971"/>
        <v>0</v>
      </c>
      <c r="AS152" s="39">
        <f t="shared" si="971"/>
        <v>0</v>
      </c>
      <c r="AT152" s="39">
        <f t="shared" si="971"/>
        <v>0</v>
      </c>
      <c r="AU152" s="39">
        <f t="shared" si="971"/>
        <v>0</v>
      </c>
      <c r="AV152" s="39">
        <f t="shared" si="971"/>
        <v>0</v>
      </c>
      <c r="AW152" s="39">
        <f t="shared" si="971"/>
        <v>0</v>
      </c>
      <c r="AX152" s="39">
        <f t="shared" si="971"/>
        <v>0</v>
      </c>
      <c r="AY152" s="39">
        <f t="shared" si="971"/>
        <v>0</v>
      </c>
      <c r="AZ152" s="39">
        <f t="shared" si="971"/>
        <v>0</v>
      </c>
      <c r="BA152" s="39">
        <f t="shared" si="971"/>
        <v>0</v>
      </c>
      <c r="BB152" s="39">
        <f t="shared" si="971"/>
        <v>0</v>
      </c>
      <c r="BC152" s="39">
        <f t="shared" si="971"/>
        <v>0</v>
      </c>
      <c r="BD152" s="39">
        <f t="shared" si="971"/>
        <v>0</v>
      </c>
      <c r="BE152" s="39">
        <f t="shared" si="971"/>
        <v>0</v>
      </c>
      <c r="BF152" s="39">
        <f t="shared" si="971"/>
        <v>0</v>
      </c>
      <c r="BG152" s="39">
        <f t="shared" si="971"/>
        <v>0</v>
      </c>
      <c r="BH152" s="39">
        <f t="shared" si="971"/>
        <v>0</v>
      </c>
      <c r="BI152" s="39">
        <f t="shared" si="971"/>
        <v>0</v>
      </c>
      <c r="BJ152" s="39">
        <f t="shared" si="971"/>
        <v>0</v>
      </c>
      <c r="BK152" s="39">
        <f t="shared" si="971"/>
        <v>0</v>
      </c>
      <c r="BL152" s="39">
        <f t="shared" si="971"/>
        <v>0</v>
      </c>
    </row>
    <row r="153" spans="1:64" ht="63.75" customHeight="1" x14ac:dyDescent="0.25">
      <c r="A153" s="28" t="s">
        <v>320</v>
      </c>
      <c r="B153" s="12" t="s">
        <v>322</v>
      </c>
      <c r="C153" s="30" t="s">
        <v>24</v>
      </c>
      <c r="D153" s="30" t="s">
        <v>94</v>
      </c>
      <c r="E153" s="31">
        <f t="shared" ref="E153" si="972">J153+O153+T153+Y153+AD153+AI153+AN153+AS153+AX153</f>
        <v>815.5</v>
      </c>
      <c r="F153" s="31">
        <f t="shared" ref="F153" si="973">K153+P153+U153+Z153+AE153+AJ153+AO153+AT153+AY153</f>
        <v>0</v>
      </c>
      <c r="G153" s="31">
        <f t="shared" ref="G153" si="974">L153+Q153+V153+AA153+AF153+AK153+AP153+AU153+AZ153</f>
        <v>766.9</v>
      </c>
      <c r="H153" s="31">
        <f t="shared" ref="H153" si="975">M153+R153+W153+AB153+AG153+AL153+AQ153+AV153+BA153</f>
        <v>40.4</v>
      </c>
      <c r="I153" s="31">
        <f t="shared" ref="I153" si="976">N153+S153+X153+AC153+AH153+AM153+AR153+AW153+BB153</f>
        <v>8.1999999999999993</v>
      </c>
      <c r="J153" s="53">
        <f>SUM(L153:N153)</f>
        <v>0</v>
      </c>
      <c r="K153" s="40">
        <v>0</v>
      </c>
      <c r="L153" s="40">
        <v>0</v>
      </c>
      <c r="M153" s="53">
        <v>0</v>
      </c>
      <c r="N153" s="53">
        <v>0</v>
      </c>
      <c r="O153" s="46">
        <f t="shared" ref="O153" si="977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8">
        <f t="shared" ref="T153" si="978">SUM(U153:X153)</f>
        <v>815.5</v>
      </c>
      <c r="U153" s="47">
        <v>0</v>
      </c>
      <c r="V153" s="41">
        <v>766.9</v>
      </c>
      <c r="W153" s="41">
        <v>40.4</v>
      </c>
      <c r="X153" s="41">
        <v>8.1999999999999993</v>
      </c>
      <c r="Y153" s="60">
        <f t="shared" ref="Y153" si="979">SUM(Z153:AC153)</f>
        <v>0</v>
      </c>
      <c r="Z153" s="47">
        <v>0</v>
      </c>
      <c r="AA153" s="40">
        <v>0</v>
      </c>
      <c r="AB153" s="41">
        <v>0</v>
      </c>
      <c r="AC153" s="40">
        <v>0</v>
      </c>
      <c r="AD153" s="46">
        <f t="shared" ref="AD153" si="980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6">
        <f t="shared" ref="AI153" si="981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982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983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984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985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986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52:D15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46:D146"/>
    <mergeCell ref="B32:D32"/>
    <mergeCell ref="B34:D34"/>
    <mergeCell ref="B144:D144"/>
    <mergeCell ref="B31:D31"/>
    <mergeCell ref="B87:D87"/>
    <mergeCell ref="B36:D36"/>
    <mergeCell ref="B102:D102"/>
    <mergeCell ref="B108:D108"/>
    <mergeCell ref="B113:D113"/>
    <mergeCell ref="B141:D141"/>
    <mergeCell ref="B103:D103"/>
    <mergeCell ref="B37:D37"/>
    <mergeCell ref="B71:D71"/>
    <mergeCell ref="B83:D83"/>
    <mergeCell ref="B84:D84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2024-01-29T06:24:55Z</cp:lastPrinted>
  <dcterms:created xsi:type="dcterms:W3CDTF">2019-10-14T07:16:42Z</dcterms:created>
  <dcterms:modified xsi:type="dcterms:W3CDTF">2024-02-12T12:37:18Z</dcterms:modified>
</cp:coreProperties>
</file>